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부산시배드민턴협회\2022\05.대회\MBC대회\"/>
    </mc:Choice>
  </mc:AlternateContent>
  <xr:revisionPtr revIDLastSave="0" documentId="13_ncr:1_{B6B8951B-4439-4C20-A5EA-19051C6E9B5B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Sheet1!$A$1:$G$305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6" i="2" l="1"/>
  <c r="L25" i="2"/>
  <c r="O25" i="2"/>
  <c r="N25" i="2"/>
  <c r="M25" i="2"/>
  <c r="O26" i="2"/>
  <c r="N26" i="2"/>
  <c r="M26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25" i="2"/>
  <c r="G301" i="1" l="1"/>
  <c r="E301" i="1"/>
  <c r="C301" i="1"/>
  <c r="D304" i="1" l="1"/>
  <c r="G302" i="1"/>
  <c r="E302" i="1"/>
  <c r="C302" i="1"/>
  <c r="G283" i="1"/>
  <c r="G284" i="1" s="1"/>
  <c r="E283" i="1"/>
  <c r="E284" i="1" s="1"/>
  <c r="C283" i="1"/>
  <c r="C284" i="1" s="1"/>
  <c r="D286" i="1"/>
  <c r="G268" i="1"/>
  <c r="G269" i="1" s="1"/>
  <c r="E268" i="1"/>
  <c r="E269" i="1" s="1"/>
  <c r="C268" i="1"/>
  <c r="C269" i="1" s="1"/>
  <c r="G184" i="1"/>
  <c r="G185" i="1" s="1"/>
  <c r="E184" i="1"/>
  <c r="E185" i="1" s="1"/>
  <c r="C184" i="1"/>
  <c r="C185" i="1" s="1"/>
  <c r="G256" i="1"/>
  <c r="E256" i="1"/>
  <c r="C256" i="1"/>
  <c r="G293" i="1"/>
  <c r="E293" i="1"/>
  <c r="C293" i="1"/>
  <c r="G242" i="1"/>
  <c r="G243" i="1" s="1"/>
  <c r="E242" i="1"/>
  <c r="E243" i="1" s="1"/>
  <c r="C242" i="1"/>
  <c r="C243" i="1" s="1"/>
  <c r="G207" i="1"/>
  <c r="E207" i="1"/>
  <c r="C207" i="1"/>
  <c r="G222" i="1"/>
  <c r="G223" i="1" s="1"/>
  <c r="E222" i="1"/>
  <c r="E223" i="1" s="1"/>
  <c r="C222" i="1"/>
  <c r="C223" i="1" s="1"/>
  <c r="D271" i="1"/>
  <c r="D187" i="1"/>
  <c r="D259" i="1"/>
  <c r="D296" i="1"/>
  <c r="D245" i="1"/>
  <c r="D210" i="1"/>
  <c r="D225" i="1"/>
  <c r="G164" i="1"/>
  <c r="G165" i="1" s="1"/>
  <c r="E164" i="1"/>
  <c r="E165" i="1" s="1"/>
  <c r="C164" i="1"/>
  <c r="C165" i="1" s="1"/>
  <c r="D167" i="1"/>
  <c r="G208" i="1" l="1"/>
  <c r="E208" i="1"/>
  <c r="C294" i="1"/>
  <c r="C257" i="1" s="1"/>
  <c r="E294" i="1"/>
  <c r="E257" i="1" s="1"/>
  <c r="D303" i="1"/>
  <c r="D305" i="1" s="1"/>
  <c r="K22" i="1" s="1"/>
  <c r="D285" i="1"/>
  <c r="D287" i="1" s="1"/>
  <c r="K17" i="1" s="1"/>
  <c r="G294" i="1"/>
  <c r="G257" i="1" s="1"/>
  <c r="C208" i="1"/>
  <c r="D209" i="1" s="1"/>
  <c r="D211" i="1" s="1"/>
  <c r="K12" i="1" s="1"/>
  <c r="D244" i="1"/>
  <c r="D246" i="1" s="1"/>
  <c r="K10" i="1" s="1"/>
  <c r="D270" i="1"/>
  <c r="D272" i="1" s="1"/>
  <c r="K20" i="1" s="1"/>
  <c r="D186" i="1"/>
  <c r="D188" i="1" s="1"/>
  <c r="K14" i="1" s="1"/>
  <c r="D224" i="1"/>
  <c r="D226" i="1" s="1"/>
  <c r="K18" i="1" s="1"/>
  <c r="D166" i="1"/>
  <c r="D168" i="1" s="1"/>
  <c r="K16" i="1" s="1"/>
  <c r="E77" i="1"/>
  <c r="E78" i="1" s="1"/>
  <c r="C77" i="1"/>
  <c r="C78" i="1" s="1"/>
  <c r="E57" i="1"/>
  <c r="E58" i="1" s="1"/>
  <c r="C57" i="1"/>
  <c r="C58" i="1" s="1"/>
  <c r="G119" i="1"/>
  <c r="G120" i="1" s="1"/>
  <c r="E119" i="1"/>
  <c r="E120" i="1" s="1"/>
  <c r="C119" i="1"/>
  <c r="C120" i="1" s="1"/>
  <c r="G146" i="1"/>
  <c r="G147" i="1" s="1"/>
  <c r="E146" i="1"/>
  <c r="E147" i="1" s="1"/>
  <c r="C146" i="1"/>
  <c r="C147" i="1" s="1"/>
  <c r="D149" i="1"/>
  <c r="G77" i="1"/>
  <c r="G78" i="1" s="1"/>
  <c r="D80" i="1"/>
  <c r="D122" i="1"/>
  <c r="G97" i="1"/>
  <c r="G98" i="1" s="1"/>
  <c r="E97" i="1"/>
  <c r="E98" i="1" s="1"/>
  <c r="C97" i="1"/>
  <c r="C98" i="1" s="1"/>
  <c r="D100" i="1"/>
  <c r="D60" i="1"/>
  <c r="D32" i="1"/>
  <c r="G29" i="1"/>
  <c r="E29" i="1"/>
  <c r="E30" i="1" s="1"/>
  <c r="C29" i="1"/>
  <c r="C30" i="1" s="1"/>
  <c r="G57" i="1"/>
  <c r="D258" i="1" l="1"/>
  <c r="D260" i="1" s="1"/>
  <c r="K19" i="1" s="1"/>
  <c r="D295" i="1"/>
  <c r="D297" i="1" s="1"/>
  <c r="K21" i="1" s="1"/>
  <c r="D99" i="1"/>
  <c r="D101" i="1" s="1"/>
  <c r="K15" i="1" s="1"/>
  <c r="D148" i="1"/>
  <c r="D150" i="1" s="1"/>
  <c r="K9" i="1" s="1"/>
  <c r="G30" i="1"/>
  <c r="D31" i="1" s="1"/>
  <c r="D33" i="1" s="1"/>
  <c r="K7" i="1" s="1"/>
  <c r="D79" i="1"/>
  <c r="D81" i="1" s="1"/>
  <c r="K13" i="1" s="1"/>
  <c r="G58" i="1"/>
  <c r="D59" i="1" s="1"/>
  <c r="D61" i="1" s="1"/>
  <c r="K8" i="1" s="1"/>
  <c r="D121" i="1"/>
  <c r="D123" i="1" s="1"/>
  <c r="K11" i="1" s="1"/>
</calcChain>
</file>

<file path=xl/sharedStrings.xml><?xml version="1.0" encoding="utf-8"?>
<sst xmlns="http://schemas.openxmlformats.org/spreadsheetml/2006/main" count="863" uniqueCount="148">
  <si>
    <t>동래구</t>
  </si>
  <si>
    <t>해운대구</t>
  </si>
  <si>
    <t>1위 300</t>
    <phoneticPr fontId="1" type="noConversion"/>
  </si>
  <si>
    <t>2위 200</t>
    <phoneticPr fontId="1" type="noConversion"/>
  </si>
  <si>
    <t>3위 100</t>
    <phoneticPr fontId="1" type="noConversion"/>
  </si>
  <si>
    <t>합계</t>
    <phoneticPr fontId="1" type="noConversion"/>
  </si>
  <si>
    <t>경기점수</t>
    <phoneticPr fontId="1" type="noConversion"/>
  </si>
  <si>
    <t>1위</t>
    <phoneticPr fontId="1" type="noConversion"/>
  </si>
  <si>
    <t>2위</t>
    <phoneticPr fontId="1" type="noConversion"/>
  </si>
  <si>
    <t>3위</t>
    <phoneticPr fontId="1" type="noConversion"/>
  </si>
  <si>
    <t>경기점수합계 1-3위</t>
    <phoneticPr fontId="1" type="noConversion"/>
  </si>
  <si>
    <t>최종점수</t>
    <phoneticPr fontId="1" type="noConversion"/>
  </si>
  <si>
    <t>종합점수</t>
    <phoneticPr fontId="1" type="noConversion"/>
  </si>
  <si>
    <t>사상구</t>
  </si>
  <si>
    <t>부산진구</t>
  </si>
  <si>
    <t>남구</t>
  </si>
  <si>
    <t>사하구</t>
  </si>
  <si>
    <t>구군</t>
    <phoneticPr fontId="1" type="noConversion"/>
  </si>
  <si>
    <t>점수</t>
    <phoneticPr fontId="1" type="noConversion"/>
  </si>
  <si>
    <t>동래구</t>
    <phoneticPr fontId="1" type="noConversion"/>
  </si>
  <si>
    <t>해운대구</t>
    <phoneticPr fontId="1" type="noConversion"/>
  </si>
  <si>
    <t>남구</t>
    <phoneticPr fontId="1" type="noConversion"/>
  </si>
  <si>
    <t>사상구</t>
    <phoneticPr fontId="1" type="noConversion"/>
  </si>
  <si>
    <t>부산진구</t>
    <phoneticPr fontId="1" type="noConversion"/>
  </si>
  <si>
    <t>사하구</t>
    <phoneticPr fontId="1" type="noConversion"/>
  </si>
  <si>
    <t>출전팀/점수</t>
    <phoneticPr fontId="1" type="noConversion"/>
  </si>
  <si>
    <t>강서구</t>
  </si>
  <si>
    <t>금정구</t>
  </si>
  <si>
    <t>기장군</t>
  </si>
  <si>
    <t>북구</t>
  </si>
  <si>
    <t>서구</t>
  </si>
  <si>
    <t>수영구</t>
  </si>
  <si>
    <t>연제구</t>
  </si>
  <si>
    <t>영도구</t>
  </si>
  <si>
    <t>동구</t>
  </si>
  <si>
    <t>중구</t>
    <phoneticPr fontId="1" type="noConversion"/>
  </si>
  <si>
    <t>강서구</t>
    <phoneticPr fontId="1" type="noConversion"/>
  </si>
  <si>
    <t>금정구</t>
    <phoneticPr fontId="1" type="noConversion"/>
  </si>
  <si>
    <t>기장군</t>
    <phoneticPr fontId="1" type="noConversion"/>
  </si>
  <si>
    <t>동구</t>
    <phoneticPr fontId="1" type="noConversion"/>
  </si>
  <si>
    <t>북구</t>
    <phoneticPr fontId="1" type="noConversion"/>
  </si>
  <si>
    <t>서구</t>
    <phoneticPr fontId="1" type="noConversion"/>
  </si>
  <si>
    <t>수영구</t>
    <phoneticPr fontId="1" type="noConversion"/>
  </si>
  <si>
    <t>연제구</t>
    <phoneticPr fontId="1" type="noConversion"/>
  </si>
  <si>
    <t>영도구</t>
    <phoneticPr fontId="1" type="noConversion"/>
  </si>
  <si>
    <t>나．상　품（시상품　포함) 지급 및 개인점수 부여</t>
    <phoneticPr fontId="1" type="noConversion"/>
  </si>
  <si>
    <t>１）３팀 이하：１위만　시상(점수없음)</t>
    <phoneticPr fontId="1" type="noConversion"/>
  </si>
  <si>
    <t>２）４팀 이상~8팀까지：１, 2위만　점수　및　시상</t>
    <phoneticPr fontId="1" type="noConversion"/>
  </si>
  <si>
    <t>３）9팀 이상：１,２위, 공동３위　점수　및 시상</t>
    <phoneticPr fontId="1" type="noConversion"/>
  </si>
  <si>
    <t>순위</t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</si>
  <si>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</si>
  <si>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</si>
  <si>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</si>
  <si>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</si>
  <si>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</si>
  <si>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</si>
  <si>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</si>
  <si>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</si>
  <si>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</si>
  <si>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</si>
  <si>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</si>
  <si>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</si>
  <si>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</si>
  <si>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</si>
  <si>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</si>
  <si>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</si>
  <si>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</si>
  <si>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</si>
  <si>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</si>
  <si>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</si>
  <si>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</si>
  <si>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</si>
  <si>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</si>
  <si>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</si>
  <si>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</si>
  <si>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</si>
  <si>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</si>
  <si>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</si>
  <si>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남자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</si>
  <si>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</si>
  <si>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</si>
  <si>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</si>
  <si>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</si>
  <si>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</si>
  <si>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</si>
  <si>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</si>
  <si>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</si>
  <si>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</si>
  <si>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</si>
  <si>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</si>
  <si>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</si>
  <si>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</si>
  <si>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</si>
  <si>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</si>
  <si>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</si>
  <si>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</si>
  <si>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</si>
  <si>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</si>
  <si>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</si>
  <si>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</si>
  <si>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</si>
  <si>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</si>
  <si>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</si>
  <si>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맑은 고딕"/>
        <family val="3"/>
        <charset val="129"/>
      </rPr>
      <t>여자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</si>
  <si>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</si>
  <si>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</si>
  <si>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</si>
  <si>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20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</si>
  <si>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</si>
  <si>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</si>
  <si>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</si>
  <si>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30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</si>
  <si>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</si>
  <si>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</si>
  <si>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</si>
  <si>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</si>
  <si>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</si>
  <si>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</si>
  <si>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</si>
  <si>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45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</si>
  <si>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</si>
  <si>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</si>
  <si>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</si>
  <si>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</si>
  <si>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</si>
  <si>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</si>
  <si>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</si>
  <si>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55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</si>
  <si>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</si>
  <si>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B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</si>
  <si>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C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</si>
  <si>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60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D</t>
    </r>
    <phoneticPr fontId="1" type="noConversion"/>
  </si>
  <si>
    <r>
      <rPr>
        <sz val="8"/>
        <color theme="1"/>
        <rFont val="Arial Unicode MS"/>
        <family val="2"/>
        <charset val="129"/>
      </rPr>
      <t>혼합</t>
    </r>
    <r>
      <rPr>
        <sz val="8"/>
        <color theme="1"/>
        <rFont val="MS Sans Serif"/>
        <family val="2"/>
      </rPr>
      <t xml:space="preserve"> </t>
    </r>
    <r>
      <rPr>
        <sz val="8"/>
        <color theme="1"/>
        <rFont val="맑은 고딕"/>
        <family val="3"/>
        <charset val="129"/>
      </rPr>
      <t>복식</t>
    </r>
    <r>
      <rPr>
        <sz val="8"/>
        <color theme="1"/>
        <rFont val="MS Sans Serif"/>
        <family val="2"/>
      </rPr>
      <t xml:space="preserve"> 70</t>
    </r>
    <r>
      <rPr>
        <sz val="8"/>
        <color theme="1"/>
        <rFont val="맑은 고딕"/>
        <family val="3"/>
        <charset val="129"/>
      </rPr>
      <t>대</t>
    </r>
    <r>
      <rPr>
        <sz val="8"/>
        <color theme="1"/>
        <rFont val="MS Sans Serif"/>
        <family val="2"/>
      </rPr>
      <t xml:space="preserve"> A</t>
    </r>
    <phoneticPr fontId="1" type="noConversion"/>
  </si>
  <si>
    <t>순위</t>
  </si>
  <si>
    <t>구군</t>
  </si>
  <si>
    <t>중구</t>
  </si>
  <si>
    <t>총점</t>
  </si>
  <si>
    <t>팀수</t>
  </si>
  <si>
    <t>참가점수</t>
  </si>
  <si>
    <t>경기점수</t>
  </si>
  <si>
    <t>입상팀수</t>
  </si>
  <si>
    <t>합계</t>
  </si>
  <si>
    <t>1위</t>
  </si>
  <si>
    <t>2위</t>
  </si>
  <si>
    <t>3위</t>
  </si>
  <si>
    <t>오마이민턴 결과</t>
    <phoneticPr fontId="1" type="noConversion"/>
  </si>
  <si>
    <t>ㅌ</t>
    <phoneticPr fontId="1" type="noConversion"/>
  </si>
  <si>
    <t>수기합계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</si>
</sst>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#,##0.0;\-#,##0.0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MS Sans Serif"/>
      <charset val="1"/>
    </font>
    <font>
      <sz val="8"/>
      <color theme="1"/>
      <name val="MS Sans Serif"/>
      <charset val="1"/>
    </font>
    <font>
      <b/>
      <sz val="8"/>
      <color theme="1"/>
      <name val="맑은 고딕"/>
      <family val="3"/>
      <charset val="129"/>
    </font>
    <font>
      <sz val="8"/>
      <color theme="1"/>
      <name val="MS Sans Serif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color theme="1"/>
      <name val="MS Sans Serif"/>
      <family val="2"/>
    </font>
    <font>
      <b/>
      <sz val="8"/>
      <color theme="1"/>
      <name val="돋움"/>
      <family val="3"/>
      <charset val="129"/>
    </font>
    <font>
      <sz val="8"/>
      <color theme="1"/>
      <name val="Arial Unicode MS"/>
      <family val="2"/>
      <charset val="129"/>
    </font>
    <font>
      <sz val="8"/>
      <color theme="1"/>
      <name val="MS Sans Serif"/>
      <family val="2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0" fontId="14" fillId="0" borderId="0" applyAlignment="0">
      <alignment vertical="top" wrapText="1"/>
      <protection locked="0"/>
    </xf>
  </cellStyleXfs>
  <cellXfs count="97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>
      <alignment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 applyProtection="1">
      <alignment horizontal="center" vertical="center"/>
      <protection locked="0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2" borderId="2" xfId="0" applyNumberFormat="1" applyFont="1" applyFill="1" applyBorder="1">
      <alignment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176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176" fontId="2" fillId="0" borderId="2" xfId="0" applyNumberFormat="1" applyFont="1" applyBorder="1" applyAlignment="1" applyProtection="1">
      <alignment horizontal="center" vertical="center"/>
      <protection locked="0"/>
    </xf>
    <xf numFmtId="176" fontId="2" fillId="3" borderId="2" xfId="0" applyNumberFormat="1" applyFont="1" applyFill="1" applyBorder="1" applyAlignment="1" applyProtection="1">
      <alignment horizontal="center" vertical="center"/>
      <protection locked="0"/>
    </xf>
    <xf numFmtId="176" fontId="2" fillId="2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2" xfId="0" applyFont="1" applyBorder="1">
      <alignment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76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>
      <alignment vertical="center"/>
    </xf>
    <xf numFmtId="176" fontId="7" fillId="2" borderId="4" xfId="0" applyNumberFormat="1" applyFont="1" applyFill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176" fontId="8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3" fillId="0" borderId="6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2" fillId="0" borderId="18" xfId="0" applyFont="1" applyBorder="1">
      <alignment vertical="center"/>
    </xf>
    <xf numFmtId="0" fontId="6" fillId="0" borderId="2" xfId="0" applyFont="1" applyBorder="1" applyAlignment="1" applyProtection="1">
      <alignment horizontal="left" vertical="center"/>
      <protection locked="0"/>
    </xf>
    <xf numFmtId="0" fontId="11" fillId="0" borderId="9" xfId="0" applyFont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176" fontId="2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177" fontId="2" fillId="0" borderId="1" xfId="0" applyNumberFormat="1" applyFont="1" applyBorder="1" applyAlignment="1" applyProtection="1">
      <alignment horizontal="center" vertical="center"/>
      <protection locked="0"/>
    </xf>
    <xf numFmtId="177" fontId="2" fillId="0" borderId="0" xfId="0" applyNumberFormat="1" applyFont="1">
      <alignment vertical="center"/>
    </xf>
    <xf numFmtId="177" fontId="2" fillId="0" borderId="3" xfId="0" applyNumberFormat="1" applyFont="1" applyBorder="1" applyAlignment="1" applyProtection="1">
      <alignment horizontal="center" vertical="center"/>
      <protection locked="0"/>
    </xf>
    <xf numFmtId="177" fontId="2" fillId="0" borderId="2" xfId="0" applyNumberFormat="1" applyFont="1" applyBorder="1" applyAlignment="1" applyProtection="1">
      <alignment horizontal="center" vertical="center"/>
      <protection locked="0"/>
    </xf>
    <xf numFmtId="177" fontId="2" fillId="0" borderId="5" xfId="0" applyNumberFormat="1" applyFont="1" applyBorder="1">
      <alignment vertical="center"/>
    </xf>
    <xf numFmtId="177" fontId="7" fillId="0" borderId="8" xfId="0" applyNumberFormat="1" applyFont="1" applyBorder="1">
      <alignment vertical="center"/>
    </xf>
    <xf numFmtId="177" fontId="2" fillId="0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3" xfId="0" applyNumberFormat="1" applyFont="1" applyFill="1" applyBorder="1" applyAlignment="1" applyProtection="1">
      <alignment horizontal="center" vertical="center"/>
      <protection locked="0"/>
    </xf>
    <xf numFmtId="177" fontId="2" fillId="0" borderId="5" xfId="0" applyNumberFormat="1" applyFont="1" applyBorder="1" applyAlignment="1" applyProtection="1">
      <alignment horizontal="center" vertical="center"/>
      <protection locked="0"/>
    </xf>
    <xf numFmtId="177" fontId="2" fillId="2" borderId="8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Border="1" applyAlignment="1" applyProtection="1">
      <alignment horizontal="center" vertical="center"/>
      <protection locked="0"/>
    </xf>
    <xf numFmtId="177" fontId="8" fillId="0" borderId="8" xfId="0" applyNumberFormat="1" applyFont="1" applyBorder="1" applyAlignment="1" applyProtection="1">
      <alignment horizontal="center" vertical="center"/>
      <protection locked="0"/>
    </xf>
    <xf numFmtId="177" fontId="2" fillId="0" borderId="2" xfId="0" applyNumberFormat="1" applyFont="1" applyBorder="1">
      <alignment vertical="center"/>
    </xf>
    <xf numFmtId="177" fontId="2" fillId="0" borderId="17" xfId="0" applyNumberFormat="1" applyFont="1" applyBorder="1">
      <alignment vertical="center"/>
    </xf>
    <xf numFmtId="177" fontId="2" fillId="0" borderId="17" xfId="0" applyNumberFormat="1" applyFont="1" applyBorder="1" applyAlignment="1" applyProtection="1">
      <alignment horizontal="center" vertical="center"/>
      <protection locked="0"/>
    </xf>
    <xf numFmtId="177" fontId="2" fillId="0" borderId="11" xfId="0" applyNumberFormat="1" applyFont="1" applyBorder="1" applyAlignment="1" applyProtection="1">
      <alignment horizontal="center" vertical="center"/>
      <protection locked="0"/>
    </xf>
    <xf numFmtId="177" fontId="2" fillId="0" borderId="13" xfId="0" applyNumberFormat="1" applyFont="1" applyBorder="1" applyAlignment="1" applyProtection="1">
      <alignment horizontal="center" vertical="center"/>
      <protection locked="0"/>
    </xf>
    <xf numFmtId="177" fontId="2" fillId="0" borderId="15" xfId="0" applyNumberFormat="1" applyFont="1" applyBorder="1">
      <alignment vertical="center"/>
    </xf>
    <xf numFmtId="177" fontId="2" fillId="0" borderId="19" xfId="0" applyNumberFormat="1" applyFont="1" applyBorder="1">
      <alignment vertical="center"/>
    </xf>
    <xf numFmtId="177" fontId="2" fillId="0" borderId="11" xfId="0" applyNumberFormat="1" applyFont="1" applyFill="1" applyBorder="1" applyAlignment="1" applyProtection="1">
      <alignment horizontal="center" vertical="center"/>
      <protection locked="0"/>
    </xf>
    <xf numFmtId="177" fontId="2" fillId="0" borderId="13" xfId="0" applyNumberFormat="1" applyFont="1" applyFill="1" applyBorder="1" applyAlignment="1" applyProtection="1">
      <alignment horizontal="center" vertical="center"/>
      <protection locked="0"/>
    </xf>
    <xf numFmtId="177" fontId="2" fillId="0" borderId="15" xfId="0" applyNumberFormat="1" applyFont="1" applyBorder="1" applyAlignment="1" applyProtection="1">
      <alignment horizontal="center" vertical="center"/>
      <protection locked="0"/>
    </xf>
    <xf numFmtId="177" fontId="2" fillId="0" borderId="19" xfId="0" applyNumberFormat="1" applyFont="1" applyBorder="1" applyAlignment="1" applyProtection="1">
      <alignment horizontal="center" vertical="center"/>
      <protection locked="0"/>
    </xf>
    <xf numFmtId="176" fontId="3" fillId="3" borderId="14" xfId="0" applyNumberFormat="1" applyFont="1" applyFill="1" applyBorder="1" applyAlignment="1" applyProtection="1">
      <alignment horizontal="left" vertical="center"/>
      <protection locked="0"/>
    </xf>
    <xf numFmtId="176" fontId="4" fillId="3" borderId="2" xfId="0" applyNumberFormat="1" applyFont="1" applyFill="1" applyBorder="1" applyAlignment="1" applyProtection="1">
      <alignment horizontal="center" vertical="center"/>
      <protection locked="0"/>
    </xf>
    <xf numFmtId="176" fontId="2" fillId="2" borderId="2" xfId="0" applyNumberFormat="1" applyFont="1" applyFill="1" applyBorder="1" applyAlignment="1">
      <alignment horizontal="center" vertical="center"/>
    </xf>
    <xf numFmtId="176" fontId="3" fillId="0" borderId="14" xfId="0" applyNumberFormat="1" applyFont="1" applyBorder="1" applyAlignment="1" applyProtection="1">
      <alignment horizontal="left" vertical="center"/>
      <protection locked="0"/>
    </xf>
    <xf numFmtId="176" fontId="4" fillId="0" borderId="2" xfId="0" applyNumberFormat="1" applyFont="1" applyBorder="1" applyAlignment="1" applyProtection="1">
      <alignment horizontal="center" vertical="center"/>
      <protection locked="0"/>
    </xf>
    <xf numFmtId="177" fontId="2" fillId="0" borderId="20" xfId="0" applyNumberFormat="1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177" fontId="2" fillId="0" borderId="21" xfId="0" applyNumberFormat="1" applyFont="1" applyBorder="1" applyAlignment="1" applyProtection="1">
      <alignment horizontal="center" vertical="center"/>
      <protection locked="0"/>
    </xf>
    <xf numFmtId="177" fontId="2" fillId="3" borderId="2" xfId="0" applyNumberFormat="1" applyFont="1" applyFill="1" applyBorder="1" applyAlignment="1" applyProtection="1">
      <alignment horizontal="center" vertical="center"/>
      <protection locked="0"/>
    </xf>
    <xf numFmtId="177" fontId="2" fillId="2" borderId="2" xfId="0" applyNumberFormat="1" applyFont="1" applyFill="1" applyBorder="1" applyAlignment="1" applyProtection="1">
      <alignment horizontal="center" vertical="center"/>
      <protection locked="0"/>
    </xf>
    <xf numFmtId="177" fontId="2" fillId="3" borderId="15" xfId="0" applyNumberFormat="1" applyFont="1" applyFill="1" applyBorder="1" applyAlignment="1" applyProtection="1">
      <alignment horizontal="center" vertical="center"/>
      <protection locked="0"/>
    </xf>
    <xf numFmtId="177" fontId="2" fillId="2" borderId="15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178" fontId="14" fillId="0" borderId="22" xfId="1" applyNumberFormat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177" fontId="2" fillId="3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77" fontId="2" fillId="0" borderId="2" xfId="0" applyNumberFormat="1" applyFont="1" applyBorder="1" applyAlignment="1">
      <alignment horizontal="left" vertical="center"/>
    </xf>
    <xf numFmtId="0" fontId="15" fillId="0" borderId="0" xfId="0" applyFont="1">
      <alignment vertical="center"/>
    </xf>
    <xf numFmtId="0" fontId="16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</cellXfs>
  <cellStyles count="2">
    <cellStyle name="표준" xfId="0" builtinId="0"/>
    <cellStyle name="표준 2" xfId="1" xr:uid="{33973F60-1CD8-4F6B-AACF-B190E66873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5"/>
  <sheetViews>
    <sheetView tabSelected="1" zoomScaleNormal="100" workbookViewId="0">
      <selection activeCell="N19" sqref="N19"/>
    </sheetView>
  </sheetViews>
  <sheetFormatPr defaultColWidth="7.75" defaultRowHeight="11.25"/>
  <cols>
    <col min="1" max="1" width="10.25" style="31" customWidth="1"/>
    <col min="2" max="2" width="13.625" style="2" customWidth="1"/>
    <col min="3" max="3" width="7.75" style="51"/>
    <col min="4" max="4" width="14.25" style="6" customWidth="1"/>
    <col min="5" max="5" width="7.75" style="51"/>
    <col min="6" max="6" width="13.875" style="2" customWidth="1"/>
    <col min="7" max="7" width="7.875" style="51" customWidth="1"/>
    <col min="8" max="8" width="7.5" style="2" customWidth="1"/>
    <col min="9" max="9" width="5" style="2" customWidth="1"/>
    <col min="10" max="10" width="7.75" style="2"/>
    <col min="11" max="11" width="7.875" style="2" customWidth="1"/>
    <col min="12" max="16384" width="7.75" style="2"/>
  </cols>
  <sheetData>
    <row r="1" spans="1:11">
      <c r="B1" s="88" t="s">
        <v>45</v>
      </c>
      <c r="C1" s="89"/>
      <c r="D1" s="88"/>
    </row>
    <row r="2" spans="1:11">
      <c r="B2" s="90" t="s">
        <v>46</v>
      </c>
      <c r="C2" s="91"/>
      <c r="D2" s="90"/>
      <c r="G2" s="2"/>
    </row>
    <row r="3" spans="1:11">
      <c r="B3" s="90" t="s">
        <v>47</v>
      </c>
      <c r="C3" s="91"/>
      <c r="D3" s="90"/>
      <c r="G3" s="2"/>
    </row>
    <row r="4" spans="1:11">
      <c r="B4" s="92" t="s">
        <v>48</v>
      </c>
      <c r="C4" s="93"/>
      <c r="D4" s="92"/>
    </row>
    <row r="5" spans="1:11" ht="12" thickBot="1"/>
    <row r="6" spans="1:11">
      <c r="A6" s="34" t="s">
        <v>1</v>
      </c>
      <c r="B6" s="44" t="s">
        <v>52</v>
      </c>
      <c r="C6" s="50">
        <v>0.5</v>
      </c>
      <c r="D6" s="44" t="s">
        <v>54</v>
      </c>
      <c r="E6" s="50">
        <v>0.5</v>
      </c>
      <c r="F6" s="44" t="s">
        <v>52</v>
      </c>
      <c r="G6" s="50">
        <v>0.5</v>
      </c>
      <c r="I6" s="43" t="s">
        <v>49</v>
      </c>
      <c r="J6" s="43" t="s">
        <v>17</v>
      </c>
      <c r="K6" s="43" t="s">
        <v>18</v>
      </c>
    </row>
    <row r="7" spans="1:11">
      <c r="A7" s="35" t="s">
        <v>1</v>
      </c>
      <c r="B7" s="44" t="s">
        <v>54</v>
      </c>
      <c r="C7" s="50">
        <v>0.5</v>
      </c>
      <c r="D7" s="44" t="s">
        <v>58</v>
      </c>
      <c r="E7" s="50">
        <v>0.5</v>
      </c>
      <c r="F7" s="44" t="s">
        <v>54</v>
      </c>
      <c r="G7" s="50">
        <v>0.5</v>
      </c>
      <c r="I7" s="28">
        <v>1</v>
      </c>
      <c r="J7" s="28" t="s">
        <v>20</v>
      </c>
      <c r="K7" s="7">
        <f>D33</f>
        <v>11220</v>
      </c>
    </row>
    <row r="8" spans="1:11">
      <c r="A8" s="35" t="s">
        <v>1</v>
      </c>
      <c r="B8" s="44" t="s">
        <v>64</v>
      </c>
      <c r="C8" s="50">
        <v>1</v>
      </c>
      <c r="D8" s="44" t="s">
        <v>62</v>
      </c>
      <c r="E8" s="50">
        <v>1</v>
      </c>
      <c r="F8" s="44" t="s">
        <v>55</v>
      </c>
      <c r="G8" s="50">
        <v>0.5</v>
      </c>
      <c r="I8" s="28">
        <v>2</v>
      </c>
      <c r="J8" s="28" t="s">
        <v>19</v>
      </c>
      <c r="K8" s="7">
        <f>D61</f>
        <v>11170</v>
      </c>
    </row>
    <row r="9" spans="1:11">
      <c r="A9" s="35" t="s">
        <v>1</v>
      </c>
      <c r="B9" s="44" t="s">
        <v>66</v>
      </c>
      <c r="C9" s="50">
        <v>0.5</v>
      </c>
      <c r="D9" s="44" t="s">
        <v>66</v>
      </c>
      <c r="E9" s="50">
        <v>1</v>
      </c>
      <c r="F9" s="44" t="s">
        <v>57</v>
      </c>
      <c r="G9" s="50">
        <v>0.5</v>
      </c>
      <c r="I9" s="28">
        <v>3</v>
      </c>
      <c r="J9" s="28" t="s">
        <v>24</v>
      </c>
      <c r="K9" s="7">
        <f>D150</f>
        <v>8610</v>
      </c>
    </row>
    <row r="10" spans="1:11">
      <c r="A10" s="35" t="s">
        <v>1</v>
      </c>
      <c r="B10" s="44" t="s">
        <v>76</v>
      </c>
      <c r="C10" s="50">
        <v>0.5</v>
      </c>
      <c r="D10" s="44" t="s">
        <v>74</v>
      </c>
      <c r="E10" s="50">
        <v>1</v>
      </c>
      <c r="F10" s="44" t="s">
        <v>62</v>
      </c>
      <c r="G10" s="50">
        <v>1</v>
      </c>
      <c r="I10" s="28">
        <v>4</v>
      </c>
      <c r="J10" s="75" t="s">
        <v>40</v>
      </c>
      <c r="K10" s="7">
        <f>D246</f>
        <v>8450</v>
      </c>
    </row>
    <row r="11" spans="1:11">
      <c r="A11" s="35" t="s">
        <v>1</v>
      </c>
      <c r="B11" s="44" t="s">
        <v>77</v>
      </c>
      <c r="C11" s="50">
        <v>1</v>
      </c>
      <c r="D11" s="44" t="s">
        <v>75</v>
      </c>
      <c r="E11" s="50">
        <v>1</v>
      </c>
      <c r="F11" s="44" t="s">
        <v>68</v>
      </c>
      <c r="G11" s="50">
        <v>1</v>
      </c>
      <c r="I11" s="28">
        <v>5</v>
      </c>
      <c r="J11" s="28" t="s">
        <v>23</v>
      </c>
      <c r="K11" s="7">
        <f>D123</f>
        <v>8230</v>
      </c>
    </row>
    <row r="12" spans="1:11">
      <c r="A12" s="35" t="s">
        <v>1</v>
      </c>
      <c r="B12" s="44" t="s">
        <v>89</v>
      </c>
      <c r="C12" s="50">
        <v>0.5</v>
      </c>
      <c r="D12" s="44" t="s">
        <v>89</v>
      </c>
      <c r="E12" s="50">
        <v>1</v>
      </c>
      <c r="F12" s="44" t="s">
        <v>69</v>
      </c>
      <c r="G12" s="50">
        <v>1</v>
      </c>
      <c r="I12" s="28">
        <v>6</v>
      </c>
      <c r="J12" s="28" t="s">
        <v>38</v>
      </c>
      <c r="K12" s="7">
        <f>D211</f>
        <v>7830</v>
      </c>
    </row>
    <row r="13" spans="1:11">
      <c r="A13" s="35" t="s">
        <v>1</v>
      </c>
      <c r="B13" s="44" t="s">
        <v>91</v>
      </c>
      <c r="C13" s="50">
        <v>1</v>
      </c>
      <c r="D13" s="44" t="s">
        <v>95</v>
      </c>
      <c r="E13" s="50">
        <v>1</v>
      </c>
      <c r="F13" s="44" t="s">
        <v>73</v>
      </c>
      <c r="G13" s="50">
        <v>1</v>
      </c>
      <c r="I13" s="28">
        <v>7</v>
      </c>
      <c r="J13" s="28" t="s">
        <v>21</v>
      </c>
      <c r="K13" s="7">
        <f>D81</f>
        <v>6770</v>
      </c>
    </row>
    <row r="14" spans="1:11">
      <c r="A14" s="35" t="s">
        <v>1</v>
      </c>
      <c r="B14" s="44" t="s">
        <v>92</v>
      </c>
      <c r="C14" s="50">
        <v>1</v>
      </c>
      <c r="D14" s="44" t="s">
        <v>98</v>
      </c>
      <c r="E14" s="50">
        <v>0.5</v>
      </c>
      <c r="F14" s="44" t="s">
        <v>74</v>
      </c>
      <c r="G14" s="50">
        <v>1</v>
      </c>
      <c r="I14" s="28">
        <v>8</v>
      </c>
      <c r="J14" s="28" t="s">
        <v>43</v>
      </c>
      <c r="K14" s="7">
        <f>D188</f>
        <v>6200</v>
      </c>
    </row>
    <row r="15" spans="1:11">
      <c r="A15" s="35" t="s">
        <v>1</v>
      </c>
      <c r="B15" s="44" t="s">
        <v>100</v>
      </c>
      <c r="C15" s="50">
        <v>0.5</v>
      </c>
      <c r="D15" s="85" t="s">
        <v>113</v>
      </c>
      <c r="E15" s="52">
        <v>1</v>
      </c>
      <c r="F15" s="44" t="s">
        <v>75</v>
      </c>
      <c r="G15" s="50">
        <v>0.5</v>
      </c>
      <c r="I15" s="28">
        <v>9</v>
      </c>
      <c r="J15" s="28" t="s">
        <v>22</v>
      </c>
      <c r="K15" s="7">
        <f>D101</f>
        <v>5940</v>
      </c>
    </row>
    <row r="16" spans="1:11">
      <c r="A16" s="35" t="s">
        <v>1</v>
      </c>
      <c r="B16" s="85" t="s">
        <v>110</v>
      </c>
      <c r="C16" s="50">
        <v>0.5</v>
      </c>
      <c r="D16" s="85" t="s">
        <v>114</v>
      </c>
      <c r="E16" s="52">
        <v>0.5</v>
      </c>
      <c r="F16" s="44" t="s">
        <v>77</v>
      </c>
      <c r="G16" s="50">
        <v>1</v>
      </c>
      <c r="I16" s="28">
        <v>10</v>
      </c>
      <c r="J16" s="28" t="s">
        <v>36</v>
      </c>
      <c r="K16" s="7">
        <f>D168</f>
        <v>4760</v>
      </c>
    </row>
    <row r="17" spans="1:11">
      <c r="A17" s="35" t="s">
        <v>1</v>
      </c>
      <c r="B17" s="85" t="s">
        <v>112</v>
      </c>
      <c r="C17" s="52">
        <v>0.5</v>
      </c>
      <c r="D17" s="85"/>
      <c r="E17" s="52"/>
      <c r="F17" s="44" t="s">
        <v>86</v>
      </c>
      <c r="G17" s="50">
        <v>0.5</v>
      </c>
      <c r="I17" s="28">
        <v>11</v>
      </c>
      <c r="J17" s="28" t="s">
        <v>39</v>
      </c>
      <c r="K17" s="7">
        <f>D287</f>
        <v>3710</v>
      </c>
    </row>
    <row r="18" spans="1:11">
      <c r="A18" s="35" t="s">
        <v>1</v>
      </c>
      <c r="B18" s="85" t="s">
        <v>116</v>
      </c>
      <c r="C18" s="52">
        <v>1</v>
      </c>
      <c r="D18" s="9"/>
      <c r="E18" s="52"/>
      <c r="F18" s="44" t="s">
        <v>90</v>
      </c>
      <c r="G18" s="50">
        <v>0.5</v>
      </c>
      <c r="I18" s="28">
        <v>12</v>
      </c>
      <c r="J18" s="28" t="s">
        <v>37</v>
      </c>
      <c r="K18" s="7">
        <f>D226</f>
        <v>3550</v>
      </c>
    </row>
    <row r="19" spans="1:11">
      <c r="A19" s="35" t="s">
        <v>1</v>
      </c>
      <c r="B19" s="85" t="s">
        <v>118</v>
      </c>
      <c r="C19" s="52">
        <v>1</v>
      </c>
      <c r="D19" s="9"/>
      <c r="E19" s="52"/>
      <c r="F19" s="44" t="s">
        <v>91</v>
      </c>
      <c r="G19" s="50">
        <v>1</v>
      </c>
      <c r="I19" s="28">
        <v>13</v>
      </c>
      <c r="J19" s="75" t="s">
        <v>42</v>
      </c>
      <c r="K19" s="7">
        <f>D260</f>
        <v>3340</v>
      </c>
    </row>
    <row r="20" spans="1:11">
      <c r="A20" s="35" t="s">
        <v>1</v>
      </c>
      <c r="B20" s="85" t="s">
        <v>120</v>
      </c>
      <c r="C20" s="52">
        <v>1</v>
      </c>
      <c r="D20" s="9"/>
      <c r="E20" s="52"/>
      <c r="F20" s="44" t="s">
        <v>94</v>
      </c>
      <c r="G20" s="50">
        <v>1</v>
      </c>
      <c r="I20" s="28">
        <v>14</v>
      </c>
      <c r="J20" s="28" t="s">
        <v>44</v>
      </c>
      <c r="K20" s="7">
        <f>D272</f>
        <v>2150</v>
      </c>
    </row>
    <row r="21" spans="1:11">
      <c r="A21" s="35" t="s">
        <v>1</v>
      </c>
      <c r="B21" s="8"/>
      <c r="C21" s="52"/>
      <c r="D21" s="9"/>
      <c r="E21" s="52"/>
      <c r="F21" s="44" t="s">
        <v>94</v>
      </c>
      <c r="G21" s="50">
        <v>1</v>
      </c>
      <c r="I21" s="28">
        <v>15</v>
      </c>
      <c r="J21" s="28" t="s">
        <v>41</v>
      </c>
      <c r="K21" s="7">
        <f>D297</f>
        <v>1640</v>
      </c>
    </row>
    <row r="22" spans="1:11">
      <c r="A22" s="35" t="s">
        <v>1</v>
      </c>
      <c r="B22" s="8"/>
      <c r="C22" s="52"/>
      <c r="D22" s="9"/>
      <c r="E22" s="52"/>
      <c r="F22" s="44" t="s">
        <v>100</v>
      </c>
      <c r="G22" s="50">
        <v>0.5</v>
      </c>
      <c r="I22" s="28">
        <v>16</v>
      </c>
      <c r="J22" s="28" t="s">
        <v>35</v>
      </c>
      <c r="K22" s="7">
        <f>D305</f>
        <v>900</v>
      </c>
    </row>
    <row r="23" spans="1:11">
      <c r="A23" s="35" t="s">
        <v>1</v>
      </c>
      <c r="B23" s="8"/>
      <c r="C23" s="52"/>
      <c r="D23" s="9"/>
      <c r="E23" s="52"/>
      <c r="F23" s="85" t="s">
        <v>110</v>
      </c>
      <c r="G23" s="50">
        <v>1</v>
      </c>
    </row>
    <row r="24" spans="1:11">
      <c r="A24" s="35" t="s">
        <v>1</v>
      </c>
      <c r="B24" s="8"/>
      <c r="C24" s="52"/>
      <c r="D24" s="9"/>
      <c r="E24" s="52"/>
      <c r="F24" s="85" t="s">
        <v>111</v>
      </c>
      <c r="G24" s="50">
        <v>1</v>
      </c>
    </row>
    <row r="25" spans="1:11">
      <c r="A25" s="35" t="s">
        <v>1</v>
      </c>
      <c r="B25" s="8"/>
      <c r="C25" s="52"/>
      <c r="D25" s="9"/>
      <c r="E25" s="52"/>
      <c r="F25" s="85" t="s">
        <v>116</v>
      </c>
      <c r="G25" s="52">
        <v>1</v>
      </c>
    </row>
    <row r="26" spans="1:11">
      <c r="A26" s="35" t="s">
        <v>1</v>
      </c>
      <c r="B26" s="8"/>
      <c r="C26" s="52"/>
      <c r="D26" s="9"/>
      <c r="E26" s="52"/>
      <c r="F26" s="85" t="s">
        <v>117</v>
      </c>
      <c r="G26" s="52">
        <v>0.5</v>
      </c>
    </row>
    <row r="27" spans="1:11">
      <c r="A27" s="35" t="s">
        <v>1</v>
      </c>
      <c r="B27" s="8"/>
      <c r="C27" s="52"/>
      <c r="D27" s="9"/>
      <c r="E27" s="52"/>
      <c r="F27" s="85" t="s">
        <v>118</v>
      </c>
      <c r="G27" s="52">
        <v>0.5</v>
      </c>
    </row>
    <row r="28" spans="1:11">
      <c r="A28" s="36" t="s">
        <v>1</v>
      </c>
      <c r="B28" s="8"/>
      <c r="C28" s="52"/>
      <c r="D28" s="9"/>
      <c r="E28" s="52"/>
      <c r="F28" s="85" t="s">
        <v>115</v>
      </c>
      <c r="G28" s="52">
        <v>1</v>
      </c>
    </row>
    <row r="29" spans="1:11" s="6" customFormat="1">
      <c r="A29" s="73" t="s">
        <v>5</v>
      </c>
      <c r="B29" s="12" t="s">
        <v>2</v>
      </c>
      <c r="C29" s="81">
        <f>SUM(C6:C28)</f>
        <v>11</v>
      </c>
      <c r="D29" s="12" t="s">
        <v>3</v>
      </c>
      <c r="E29" s="81">
        <f>SUM(E6:E28)</f>
        <v>9</v>
      </c>
      <c r="F29" s="74" t="s">
        <v>4</v>
      </c>
      <c r="G29" s="83">
        <f>SUM(G6:G28)</f>
        <v>18</v>
      </c>
      <c r="I29" s="2"/>
      <c r="J29" s="2"/>
      <c r="K29" s="2"/>
    </row>
    <row r="30" spans="1:11" s="6" customFormat="1">
      <c r="A30" s="76" t="s">
        <v>6</v>
      </c>
      <c r="B30" s="11" t="s">
        <v>7</v>
      </c>
      <c r="C30" s="82">
        <f>SUM(C29*300)</f>
        <v>3300</v>
      </c>
      <c r="D30" s="11" t="s">
        <v>8</v>
      </c>
      <c r="E30" s="82">
        <f>SUM(E29*200)</f>
        <v>1800</v>
      </c>
      <c r="F30" s="77" t="s">
        <v>9</v>
      </c>
      <c r="G30" s="84">
        <f>SUM(G29*100)</f>
        <v>1800</v>
      </c>
      <c r="I30" s="2"/>
      <c r="J30" s="2"/>
      <c r="K30" s="2"/>
    </row>
    <row r="31" spans="1:11">
      <c r="A31" s="37" t="s">
        <v>10</v>
      </c>
      <c r="B31" s="10"/>
      <c r="C31" s="53"/>
      <c r="D31" s="13">
        <f>SUM(C30,E30,G30)</f>
        <v>6900</v>
      </c>
      <c r="E31" s="62"/>
      <c r="F31" s="18"/>
      <c r="G31" s="67"/>
    </row>
    <row r="32" spans="1:11" ht="12" thickBot="1">
      <c r="A32" s="38" t="s">
        <v>25</v>
      </c>
      <c r="B32" s="23">
        <v>216</v>
      </c>
      <c r="C32" s="54">
        <v>20</v>
      </c>
      <c r="D32" s="20">
        <f>SUM(B32*C32)</f>
        <v>4320</v>
      </c>
      <c r="E32" s="53"/>
      <c r="F32" s="19"/>
      <c r="G32" s="67"/>
    </row>
    <row r="33" spans="1:11" ht="12" thickBot="1">
      <c r="A33" s="32" t="s">
        <v>11</v>
      </c>
      <c r="B33" s="25"/>
      <c r="C33" s="55"/>
      <c r="D33" s="24">
        <f>SUM(D31:D32)</f>
        <v>11220</v>
      </c>
      <c r="E33" s="63"/>
      <c r="F33" s="40"/>
      <c r="G33" s="68"/>
    </row>
    <row r="34" spans="1:11">
      <c r="D34" s="5"/>
    </row>
    <row r="35" spans="1:11" ht="12" thickBot="1">
      <c r="D35" s="5"/>
    </row>
    <row r="36" spans="1:11">
      <c r="A36" s="34" t="s">
        <v>0</v>
      </c>
      <c r="B36" s="44" t="s">
        <v>50</v>
      </c>
      <c r="C36" s="50">
        <v>1</v>
      </c>
      <c r="D36" s="44" t="s">
        <v>51</v>
      </c>
      <c r="E36" s="50">
        <v>0.5</v>
      </c>
      <c r="F36" s="44" t="s">
        <v>51</v>
      </c>
      <c r="G36" s="50">
        <v>1</v>
      </c>
    </row>
    <row r="37" spans="1:11">
      <c r="A37" s="35" t="s">
        <v>0</v>
      </c>
      <c r="B37" s="44" t="s">
        <v>55</v>
      </c>
      <c r="C37" s="50">
        <v>0.5</v>
      </c>
      <c r="D37" s="44" t="s">
        <v>53</v>
      </c>
      <c r="E37" s="50">
        <v>0.5</v>
      </c>
      <c r="F37" s="44" t="s">
        <v>51</v>
      </c>
      <c r="G37" s="50">
        <v>0.5</v>
      </c>
    </row>
    <row r="38" spans="1:11">
      <c r="A38" s="35" t="s">
        <v>0</v>
      </c>
      <c r="B38" s="44" t="s">
        <v>56</v>
      </c>
      <c r="C38" s="50">
        <v>0.5</v>
      </c>
      <c r="D38" s="44" t="s">
        <v>56</v>
      </c>
      <c r="E38" s="50">
        <v>0.5</v>
      </c>
      <c r="F38" s="44" t="s">
        <v>52</v>
      </c>
      <c r="G38" s="50">
        <v>1</v>
      </c>
    </row>
    <row r="39" spans="1:11">
      <c r="A39" s="35" t="s">
        <v>0</v>
      </c>
      <c r="B39" s="44" t="s">
        <v>57</v>
      </c>
      <c r="C39" s="50">
        <v>1</v>
      </c>
      <c r="D39" s="44" t="s">
        <v>63</v>
      </c>
      <c r="E39" s="50">
        <v>0.5</v>
      </c>
      <c r="F39" s="44" t="s">
        <v>58</v>
      </c>
      <c r="G39" s="50">
        <v>0.5</v>
      </c>
    </row>
    <row r="40" spans="1:11">
      <c r="A40" s="35" t="s">
        <v>0</v>
      </c>
      <c r="B40" s="44" t="s">
        <v>58</v>
      </c>
      <c r="C40" s="50">
        <v>1</v>
      </c>
      <c r="D40" s="44" t="s">
        <v>67</v>
      </c>
      <c r="E40" s="50">
        <v>1</v>
      </c>
      <c r="F40" s="44" t="s">
        <v>60</v>
      </c>
      <c r="G40" s="50">
        <v>0.5</v>
      </c>
    </row>
    <row r="41" spans="1:11">
      <c r="A41" s="35" t="s">
        <v>0</v>
      </c>
      <c r="B41" s="44" t="s">
        <v>59</v>
      </c>
      <c r="C41" s="50">
        <v>0.5</v>
      </c>
      <c r="D41" s="44" t="s">
        <v>69</v>
      </c>
      <c r="E41" s="50">
        <v>1</v>
      </c>
      <c r="F41" s="44" t="s">
        <v>65</v>
      </c>
      <c r="G41" s="50">
        <v>1</v>
      </c>
    </row>
    <row r="42" spans="1:11">
      <c r="A42" s="35" t="s">
        <v>0</v>
      </c>
      <c r="B42" s="44" t="s">
        <v>60</v>
      </c>
      <c r="C42" s="50">
        <v>0.5</v>
      </c>
      <c r="D42" s="44" t="s">
        <v>69</v>
      </c>
      <c r="E42" s="50">
        <v>1</v>
      </c>
      <c r="F42" s="44" t="s">
        <v>86</v>
      </c>
      <c r="G42" s="50">
        <v>0.5</v>
      </c>
    </row>
    <row r="43" spans="1:11">
      <c r="A43" s="35" t="s">
        <v>0</v>
      </c>
      <c r="B43" s="44" t="s">
        <v>61</v>
      </c>
      <c r="C43" s="50">
        <v>0.5</v>
      </c>
      <c r="D43" s="44" t="s">
        <v>73</v>
      </c>
      <c r="E43" s="50">
        <v>1</v>
      </c>
      <c r="F43" s="44" t="s">
        <v>91</v>
      </c>
      <c r="G43" s="50">
        <v>1</v>
      </c>
    </row>
    <row r="44" spans="1:11">
      <c r="A44" s="35" t="s">
        <v>0</v>
      </c>
      <c r="B44" s="44" t="s">
        <v>65</v>
      </c>
      <c r="C44" s="50">
        <v>1</v>
      </c>
      <c r="D44" s="44" t="s">
        <v>81</v>
      </c>
      <c r="E44" s="50">
        <v>0.5</v>
      </c>
      <c r="F44" s="44" t="s">
        <v>92</v>
      </c>
      <c r="G44" s="50">
        <v>0.5</v>
      </c>
    </row>
    <row r="45" spans="1:11">
      <c r="A45" s="35" t="s">
        <v>0</v>
      </c>
      <c r="B45" s="44" t="s">
        <v>67</v>
      </c>
      <c r="C45" s="50">
        <v>1</v>
      </c>
      <c r="D45" s="44" t="s">
        <v>84</v>
      </c>
      <c r="E45" s="50">
        <v>0.5</v>
      </c>
      <c r="F45" s="44" t="s">
        <v>92</v>
      </c>
      <c r="G45" s="50">
        <v>0.5</v>
      </c>
      <c r="I45" s="6"/>
      <c r="J45" s="6"/>
      <c r="K45" s="6"/>
    </row>
    <row r="46" spans="1:11">
      <c r="A46" s="35" t="s">
        <v>0</v>
      </c>
      <c r="B46" s="44" t="s">
        <v>74</v>
      </c>
      <c r="C46" s="50">
        <v>1</v>
      </c>
      <c r="D46" s="85" t="s">
        <v>106</v>
      </c>
      <c r="E46" s="50">
        <v>0.5</v>
      </c>
      <c r="F46" s="44" t="s">
        <v>96</v>
      </c>
      <c r="G46" s="50">
        <v>0.5</v>
      </c>
      <c r="I46" s="6"/>
      <c r="J46" s="6"/>
      <c r="K46" s="6"/>
    </row>
    <row r="47" spans="1:11">
      <c r="A47" s="35" t="s">
        <v>0</v>
      </c>
      <c r="B47" s="44" t="s">
        <v>79</v>
      </c>
      <c r="C47" s="50">
        <v>0.5</v>
      </c>
      <c r="D47" s="85" t="s">
        <v>112</v>
      </c>
      <c r="E47" s="52">
        <v>1</v>
      </c>
      <c r="F47" s="85" t="s">
        <v>111</v>
      </c>
      <c r="G47" s="50">
        <v>0.5</v>
      </c>
    </row>
    <row r="48" spans="1:11">
      <c r="A48" s="35" t="s">
        <v>0</v>
      </c>
      <c r="B48" s="44" t="s">
        <v>88</v>
      </c>
      <c r="C48" s="50">
        <v>0.5</v>
      </c>
      <c r="D48" s="85" t="s">
        <v>117</v>
      </c>
      <c r="E48" s="52">
        <v>0.5</v>
      </c>
      <c r="F48" s="85" t="s">
        <v>114</v>
      </c>
      <c r="G48" s="52">
        <v>0.5</v>
      </c>
    </row>
    <row r="49" spans="1:11">
      <c r="A49" s="35" t="s">
        <v>0</v>
      </c>
      <c r="B49" s="44" t="s">
        <v>100</v>
      </c>
      <c r="C49" s="50">
        <v>0.5</v>
      </c>
      <c r="D49" s="85" t="s">
        <v>121</v>
      </c>
      <c r="E49" s="52">
        <v>0.5</v>
      </c>
      <c r="F49" s="85" t="s">
        <v>114</v>
      </c>
      <c r="G49" s="52">
        <v>0.5</v>
      </c>
    </row>
    <row r="50" spans="1:11">
      <c r="A50" s="35" t="s">
        <v>0</v>
      </c>
      <c r="B50" s="44" t="s">
        <v>103</v>
      </c>
      <c r="C50" s="50">
        <v>0.5</v>
      </c>
      <c r="D50" s="48"/>
      <c r="E50" s="57"/>
      <c r="F50" s="85" t="s">
        <v>118</v>
      </c>
      <c r="G50" s="52">
        <v>0.5</v>
      </c>
    </row>
    <row r="51" spans="1:11">
      <c r="A51" s="35" t="s">
        <v>0</v>
      </c>
      <c r="B51" s="85" t="s">
        <v>111</v>
      </c>
      <c r="C51" s="50">
        <v>1</v>
      </c>
      <c r="D51" s="48"/>
      <c r="E51" s="57"/>
      <c r="F51" s="85" t="s">
        <v>119</v>
      </c>
      <c r="G51" s="52">
        <v>1</v>
      </c>
    </row>
    <row r="52" spans="1:11">
      <c r="A52" s="35" t="s">
        <v>0</v>
      </c>
      <c r="B52" s="85" t="s">
        <v>117</v>
      </c>
      <c r="C52" s="52">
        <v>0.5</v>
      </c>
      <c r="D52" s="48"/>
      <c r="E52" s="57"/>
      <c r="F52" s="85" t="s">
        <v>121</v>
      </c>
      <c r="G52" s="52">
        <v>1</v>
      </c>
    </row>
    <row r="53" spans="1:11">
      <c r="A53" s="35" t="s">
        <v>0</v>
      </c>
      <c r="B53" s="85" t="s">
        <v>124</v>
      </c>
      <c r="C53" s="52">
        <v>0.5</v>
      </c>
      <c r="D53" s="48"/>
      <c r="E53" s="57"/>
      <c r="F53" s="85" t="s">
        <v>121</v>
      </c>
      <c r="G53" s="52">
        <v>0.5</v>
      </c>
    </row>
    <row r="54" spans="1:11">
      <c r="A54" s="35" t="s">
        <v>0</v>
      </c>
      <c r="B54" s="86"/>
      <c r="C54" s="52"/>
      <c r="D54" s="48"/>
      <c r="E54" s="57"/>
      <c r="F54" s="85" t="s">
        <v>122</v>
      </c>
      <c r="G54" s="52">
        <v>0.5</v>
      </c>
    </row>
    <row r="55" spans="1:11">
      <c r="A55" s="35" t="s">
        <v>0</v>
      </c>
      <c r="B55" s="86"/>
      <c r="C55" s="52"/>
      <c r="D55" s="48"/>
      <c r="E55" s="57"/>
      <c r="F55" s="85" t="s">
        <v>129</v>
      </c>
      <c r="G55" s="52">
        <v>1</v>
      </c>
    </row>
    <row r="56" spans="1:11">
      <c r="A56" s="36" t="s">
        <v>0</v>
      </c>
      <c r="B56" s="47"/>
      <c r="C56" s="57"/>
      <c r="D56" s="48"/>
      <c r="E56" s="57"/>
      <c r="F56" s="85" t="s">
        <v>115</v>
      </c>
      <c r="G56" s="52">
        <v>1</v>
      </c>
    </row>
    <row r="57" spans="1:11" s="6" customFormat="1">
      <c r="A57" s="73" t="s">
        <v>5</v>
      </c>
      <c r="B57" s="12" t="s">
        <v>2</v>
      </c>
      <c r="C57" s="81">
        <f>SUM(C36:C56)</f>
        <v>12.5</v>
      </c>
      <c r="D57" s="12" t="s">
        <v>3</v>
      </c>
      <c r="E57" s="81">
        <f>SUM(E36:E56)</f>
        <v>9.5</v>
      </c>
      <c r="F57" s="74" t="s">
        <v>4</v>
      </c>
      <c r="G57" s="83">
        <f>SUM(G36:G56)</f>
        <v>14.5</v>
      </c>
      <c r="I57" s="2"/>
      <c r="J57" s="2"/>
      <c r="K57" s="2"/>
    </row>
    <row r="58" spans="1:11" s="6" customFormat="1">
      <c r="A58" s="76" t="s">
        <v>6</v>
      </c>
      <c r="B58" s="11" t="s">
        <v>7</v>
      </c>
      <c r="C58" s="82">
        <f>SUM(C57*300)</f>
        <v>3750</v>
      </c>
      <c r="D58" s="11" t="s">
        <v>8</v>
      </c>
      <c r="E58" s="82">
        <f>SUM(E57*200)</f>
        <v>1900</v>
      </c>
      <c r="F58" s="77" t="s">
        <v>9</v>
      </c>
      <c r="G58" s="84">
        <f>SUM(G57*100)</f>
        <v>1450</v>
      </c>
      <c r="I58" s="2"/>
      <c r="J58" s="2"/>
      <c r="K58" s="2"/>
    </row>
    <row r="59" spans="1:11">
      <c r="A59" s="37" t="s">
        <v>10</v>
      </c>
      <c r="B59" s="10"/>
      <c r="C59" s="53"/>
      <c r="D59" s="13">
        <f>SUM(C58,E58,G58)</f>
        <v>7100</v>
      </c>
      <c r="E59" s="53"/>
      <c r="F59" s="16"/>
      <c r="G59" s="71"/>
    </row>
    <row r="60" spans="1:11" ht="12" thickBot="1">
      <c r="A60" s="38" t="s">
        <v>25</v>
      </c>
      <c r="B60" s="21">
        <v>203.5</v>
      </c>
      <c r="C60" s="58">
        <v>20</v>
      </c>
      <c r="D60" s="20">
        <f>SUM(B60*C60)</f>
        <v>4070</v>
      </c>
      <c r="E60" s="53"/>
      <c r="F60" s="41"/>
      <c r="G60" s="71"/>
    </row>
    <row r="61" spans="1:11" ht="12" thickBot="1">
      <c r="A61" s="29" t="s">
        <v>12</v>
      </c>
      <c r="B61" s="22"/>
      <c r="C61" s="59"/>
      <c r="D61" s="24">
        <f>SUM(D59:D60)</f>
        <v>11170</v>
      </c>
      <c r="E61" s="64"/>
      <c r="F61" s="39"/>
      <c r="G61" s="72"/>
    </row>
    <row r="62" spans="1:11">
      <c r="A62" s="30"/>
      <c r="B62" s="3"/>
      <c r="C62" s="60"/>
      <c r="D62" s="4"/>
      <c r="E62" s="60"/>
      <c r="F62" s="17"/>
      <c r="G62" s="60"/>
    </row>
    <row r="63" spans="1:11" ht="12" thickBot="1"/>
    <row r="64" spans="1:11">
      <c r="A64" s="34" t="s">
        <v>15</v>
      </c>
      <c r="B64" s="44" t="s">
        <v>70</v>
      </c>
      <c r="C64" s="50">
        <v>1</v>
      </c>
      <c r="D64" s="44" t="s">
        <v>53</v>
      </c>
      <c r="E64" s="50">
        <v>0.5</v>
      </c>
      <c r="F64" s="44" t="s">
        <v>58</v>
      </c>
      <c r="G64" s="50">
        <v>0.5</v>
      </c>
    </row>
    <row r="65" spans="1:11">
      <c r="A65" s="35" t="s">
        <v>15</v>
      </c>
      <c r="B65" s="44" t="s">
        <v>82</v>
      </c>
      <c r="C65" s="50">
        <v>0.5</v>
      </c>
      <c r="D65" s="44" t="s">
        <v>58</v>
      </c>
      <c r="E65" s="50">
        <v>0.5</v>
      </c>
      <c r="F65" s="44" t="s">
        <v>63</v>
      </c>
      <c r="G65" s="50">
        <v>1</v>
      </c>
    </row>
    <row r="66" spans="1:11">
      <c r="A66" s="35" t="s">
        <v>15</v>
      </c>
      <c r="B66" s="44" t="s">
        <v>99</v>
      </c>
      <c r="C66" s="50">
        <v>1</v>
      </c>
      <c r="D66" s="44" t="s">
        <v>70</v>
      </c>
      <c r="E66" s="50">
        <v>1</v>
      </c>
      <c r="F66" s="44" t="s">
        <v>65</v>
      </c>
      <c r="G66" s="50">
        <v>1</v>
      </c>
    </row>
    <row r="67" spans="1:11">
      <c r="A67" s="35" t="s">
        <v>15</v>
      </c>
      <c r="B67" s="44" t="s">
        <v>101</v>
      </c>
      <c r="C67" s="50">
        <v>1</v>
      </c>
      <c r="D67" s="44" t="s">
        <v>78</v>
      </c>
      <c r="E67" s="50">
        <v>1</v>
      </c>
      <c r="F67" s="44" t="s">
        <v>66</v>
      </c>
      <c r="G67" s="50">
        <v>0.5</v>
      </c>
    </row>
    <row r="68" spans="1:11">
      <c r="A68" s="35" t="s">
        <v>15</v>
      </c>
      <c r="B68" s="85" t="s">
        <v>107</v>
      </c>
      <c r="C68" s="50">
        <v>0.5</v>
      </c>
      <c r="D68" s="44" t="s">
        <v>80</v>
      </c>
      <c r="E68" s="50">
        <v>0.5</v>
      </c>
      <c r="F68" s="44" t="s">
        <v>67</v>
      </c>
      <c r="G68" s="50">
        <v>1</v>
      </c>
    </row>
    <row r="69" spans="1:11">
      <c r="A69" s="35" t="s">
        <v>15</v>
      </c>
      <c r="B69" s="85" t="s">
        <v>129</v>
      </c>
      <c r="C69" s="52">
        <v>1</v>
      </c>
      <c r="D69" s="44" t="s">
        <v>91</v>
      </c>
      <c r="E69" s="50">
        <v>0.5</v>
      </c>
      <c r="F69" s="44" t="s">
        <v>75</v>
      </c>
      <c r="G69" s="50">
        <v>0.5</v>
      </c>
      <c r="I69" s="6"/>
      <c r="J69" s="6"/>
      <c r="K69" s="6"/>
    </row>
    <row r="70" spans="1:11">
      <c r="A70" s="35" t="s">
        <v>15</v>
      </c>
      <c r="B70" s="8"/>
      <c r="C70" s="52"/>
      <c r="D70" s="44" t="s">
        <v>93</v>
      </c>
      <c r="E70" s="50">
        <v>1</v>
      </c>
      <c r="F70" s="44" t="s">
        <v>100</v>
      </c>
      <c r="G70" s="50">
        <v>0.5</v>
      </c>
      <c r="I70" s="6"/>
      <c r="J70" s="6"/>
      <c r="K70" s="6"/>
    </row>
    <row r="71" spans="1:11">
      <c r="A71" s="35" t="s">
        <v>15</v>
      </c>
      <c r="B71" s="8"/>
      <c r="C71" s="52"/>
      <c r="D71" s="44" t="s">
        <v>94</v>
      </c>
      <c r="E71" s="50">
        <v>0.5</v>
      </c>
      <c r="F71" s="85" t="s">
        <v>114</v>
      </c>
      <c r="G71" s="52">
        <v>0.5</v>
      </c>
    </row>
    <row r="72" spans="1:11">
      <c r="A72" s="35" t="s">
        <v>15</v>
      </c>
      <c r="B72" s="8"/>
      <c r="C72" s="52"/>
      <c r="D72" s="44" t="s">
        <v>103</v>
      </c>
      <c r="E72" s="50">
        <v>1</v>
      </c>
      <c r="F72" s="85" t="s">
        <v>120</v>
      </c>
      <c r="G72" s="52">
        <v>0.5</v>
      </c>
    </row>
    <row r="73" spans="1:11">
      <c r="A73" s="35" t="s">
        <v>15</v>
      </c>
      <c r="B73" s="8"/>
      <c r="C73" s="52"/>
      <c r="D73" s="15"/>
      <c r="E73" s="52"/>
      <c r="F73" s="85" t="s">
        <v>123</v>
      </c>
      <c r="G73" s="52">
        <v>0.5</v>
      </c>
    </row>
    <row r="74" spans="1:11">
      <c r="A74" s="35" t="s">
        <v>15</v>
      </c>
      <c r="B74" s="8"/>
      <c r="C74" s="52"/>
      <c r="D74" s="15"/>
      <c r="E74" s="52"/>
      <c r="F74" s="85" t="s">
        <v>125</v>
      </c>
      <c r="G74" s="52">
        <v>1</v>
      </c>
    </row>
    <row r="75" spans="1:11">
      <c r="A75" s="35" t="s">
        <v>15</v>
      </c>
      <c r="B75" s="8"/>
      <c r="C75" s="52"/>
      <c r="D75" s="15"/>
      <c r="E75" s="52"/>
      <c r="F75" s="85" t="s">
        <v>126</v>
      </c>
      <c r="G75" s="52">
        <v>0.5</v>
      </c>
    </row>
    <row r="76" spans="1:11">
      <c r="A76" s="36" t="s">
        <v>15</v>
      </c>
      <c r="B76" s="8"/>
      <c r="C76" s="52"/>
      <c r="D76" s="8"/>
      <c r="E76" s="52"/>
      <c r="F76" s="15"/>
      <c r="G76" s="66"/>
    </row>
    <row r="77" spans="1:11" s="6" customFormat="1">
      <c r="A77" s="73" t="s">
        <v>5</v>
      </c>
      <c r="B77" s="12" t="s">
        <v>2</v>
      </c>
      <c r="C77" s="81">
        <f>SUM(C64:C76)</f>
        <v>5</v>
      </c>
      <c r="D77" s="12" t="s">
        <v>3</v>
      </c>
      <c r="E77" s="81">
        <f>SUM(E64:E76)</f>
        <v>6.5</v>
      </c>
      <c r="F77" s="74" t="s">
        <v>4</v>
      </c>
      <c r="G77" s="83">
        <f>SUM(G64:G76)</f>
        <v>8</v>
      </c>
      <c r="I77" s="2"/>
      <c r="J77" s="2"/>
      <c r="K77" s="2"/>
    </row>
    <row r="78" spans="1:11" s="6" customFormat="1">
      <c r="A78" s="76" t="s">
        <v>6</v>
      </c>
      <c r="B78" s="11" t="s">
        <v>7</v>
      </c>
      <c r="C78" s="82">
        <f>SUM(C77*300)</f>
        <v>1500</v>
      </c>
      <c r="D78" s="11" t="s">
        <v>8</v>
      </c>
      <c r="E78" s="82">
        <f>SUM(E77*200)</f>
        <v>1300</v>
      </c>
      <c r="F78" s="77" t="s">
        <v>9</v>
      </c>
      <c r="G78" s="84">
        <f>SUM(G77*100)</f>
        <v>800</v>
      </c>
      <c r="I78" s="2"/>
      <c r="J78" s="2"/>
      <c r="K78" s="2"/>
    </row>
    <row r="79" spans="1:11">
      <c r="A79" s="37" t="s">
        <v>10</v>
      </c>
      <c r="B79" s="10"/>
      <c r="C79" s="53"/>
      <c r="D79" s="13">
        <f>SUM(C78,E78,G78)</f>
        <v>3600</v>
      </c>
      <c r="E79" s="53"/>
      <c r="F79" s="16"/>
      <c r="G79" s="71"/>
    </row>
    <row r="80" spans="1:11" ht="12.75" thickBot="1">
      <c r="A80" s="38" t="s">
        <v>25</v>
      </c>
      <c r="B80" s="87">
        <v>158.5</v>
      </c>
      <c r="C80" s="58">
        <v>20</v>
      </c>
      <c r="D80" s="20">
        <f>SUM(B80*C80)</f>
        <v>3170</v>
      </c>
      <c r="E80" s="53"/>
      <c r="F80" s="16"/>
      <c r="G80" s="71"/>
    </row>
    <row r="81" spans="1:11" ht="12" thickBot="1">
      <c r="A81" s="33" t="s">
        <v>12</v>
      </c>
      <c r="B81" s="26"/>
      <c r="C81" s="61"/>
      <c r="D81" s="27">
        <f>SUM(D79:D80)</f>
        <v>6770</v>
      </c>
      <c r="E81" s="64"/>
      <c r="F81" s="39"/>
      <c r="G81" s="72"/>
    </row>
    <row r="83" spans="1:11" ht="12" thickBot="1"/>
    <row r="84" spans="1:11">
      <c r="A84" s="34" t="s">
        <v>13</v>
      </c>
      <c r="B84" s="44" t="s">
        <v>68</v>
      </c>
      <c r="C84" s="50">
        <v>0.5</v>
      </c>
      <c r="D84" s="44" t="s">
        <v>50</v>
      </c>
      <c r="E84" s="50">
        <v>0.5</v>
      </c>
      <c r="F84" s="44" t="s">
        <v>68</v>
      </c>
      <c r="G84" s="50">
        <v>0.5</v>
      </c>
    </row>
    <row r="85" spans="1:11">
      <c r="A85" s="35" t="s">
        <v>13</v>
      </c>
      <c r="B85" s="44" t="s">
        <v>75</v>
      </c>
      <c r="C85" s="50">
        <v>0.5</v>
      </c>
      <c r="D85" s="44" t="s">
        <v>52</v>
      </c>
      <c r="E85" s="50">
        <v>0.5</v>
      </c>
      <c r="F85" s="44" t="s">
        <v>82</v>
      </c>
      <c r="G85" s="50">
        <v>0.5</v>
      </c>
    </row>
    <row r="86" spans="1:11">
      <c r="A86" s="35" t="s">
        <v>13</v>
      </c>
      <c r="B86" s="44" t="s">
        <v>79</v>
      </c>
      <c r="C86" s="50">
        <v>0.5</v>
      </c>
      <c r="D86" s="44" t="s">
        <v>57</v>
      </c>
      <c r="E86" s="50">
        <v>0.5</v>
      </c>
      <c r="F86" s="44" t="s">
        <v>90</v>
      </c>
      <c r="G86" s="50">
        <v>1</v>
      </c>
    </row>
    <row r="87" spans="1:11">
      <c r="A87" s="35" t="s">
        <v>13</v>
      </c>
      <c r="B87" s="44" t="s">
        <v>83</v>
      </c>
      <c r="C87" s="50">
        <v>0.5</v>
      </c>
      <c r="D87" s="44" t="s">
        <v>77</v>
      </c>
      <c r="E87" s="50">
        <v>1</v>
      </c>
      <c r="F87" s="85" t="s">
        <v>113</v>
      </c>
      <c r="G87" s="52">
        <v>0.5</v>
      </c>
    </row>
    <row r="88" spans="1:11">
      <c r="A88" s="35" t="s">
        <v>13</v>
      </c>
      <c r="B88" s="44" t="s">
        <v>102</v>
      </c>
      <c r="C88" s="50">
        <v>1</v>
      </c>
      <c r="D88" s="44" t="s">
        <v>79</v>
      </c>
      <c r="E88" s="50">
        <v>0.5</v>
      </c>
      <c r="F88" s="85" t="s">
        <v>125</v>
      </c>
      <c r="G88" s="52">
        <v>1</v>
      </c>
    </row>
    <row r="89" spans="1:11">
      <c r="A89" s="35" t="s">
        <v>13</v>
      </c>
      <c r="B89" s="85" t="s">
        <v>104</v>
      </c>
      <c r="C89" s="50">
        <v>0.5</v>
      </c>
      <c r="D89" s="44" t="s">
        <v>81</v>
      </c>
      <c r="E89" s="50">
        <v>0.5</v>
      </c>
      <c r="F89" s="14"/>
      <c r="G89" s="65"/>
    </row>
    <row r="90" spans="1:11">
      <c r="A90" s="35" t="s">
        <v>13</v>
      </c>
      <c r="B90" s="85" t="s">
        <v>113</v>
      </c>
      <c r="C90" s="52">
        <v>1</v>
      </c>
      <c r="D90" s="44" t="s">
        <v>91</v>
      </c>
      <c r="E90" s="50">
        <v>0.5</v>
      </c>
      <c r="F90" s="14"/>
      <c r="G90" s="65"/>
    </row>
    <row r="91" spans="1:11">
      <c r="A91" s="35" t="s">
        <v>13</v>
      </c>
      <c r="B91" s="85" t="s">
        <v>114</v>
      </c>
      <c r="C91" s="52">
        <v>0.5</v>
      </c>
      <c r="D91" s="44" t="s">
        <v>92</v>
      </c>
      <c r="E91" s="50">
        <v>0.5</v>
      </c>
      <c r="F91" s="14"/>
      <c r="G91" s="65"/>
    </row>
    <row r="92" spans="1:11">
      <c r="A92" s="35" t="s">
        <v>13</v>
      </c>
      <c r="B92" s="85" t="s">
        <v>115</v>
      </c>
      <c r="C92" s="52">
        <v>1</v>
      </c>
      <c r="D92" s="44" t="s">
        <v>102</v>
      </c>
      <c r="E92" s="50">
        <v>1</v>
      </c>
      <c r="F92" s="14"/>
      <c r="G92" s="65"/>
    </row>
    <row r="93" spans="1:11">
      <c r="A93" s="35" t="s">
        <v>13</v>
      </c>
      <c r="B93" s="14"/>
      <c r="C93" s="50"/>
      <c r="D93" s="85" t="s">
        <v>104</v>
      </c>
      <c r="E93" s="50">
        <v>1</v>
      </c>
      <c r="F93" s="14"/>
      <c r="G93" s="65"/>
    </row>
    <row r="94" spans="1:11">
      <c r="A94" s="35" t="s">
        <v>13</v>
      </c>
      <c r="B94" s="14"/>
      <c r="C94" s="50"/>
      <c r="D94" s="85" t="s">
        <v>124</v>
      </c>
      <c r="E94" s="52">
        <v>1</v>
      </c>
      <c r="F94" s="14"/>
      <c r="G94" s="65"/>
      <c r="I94" s="6"/>
      <c r="J94" s="6"/>
      <c r="K94" s="6"/>
    </row>
    <row r="95" spans="1:11">
      <c r="A95" s="35" t="s">
        <v>13</v>
      </c>
      <c r="B95" s="14"/>
      <c r="C95" s="50"/>
      <c r="D95" s="85" t="s">
        <v>126</v>
      </c>
      <c r="E95" s="52">
        <v>0.5</v>
      </c>
      <c r="F95" s="14"/>
      <c r="G95" s="65"/>
      <c r="I95" s="6"/>
      <c r="J95" s="6"/>
      <c r="K95" s="6"/>
    </row>
    <row r="96" spans="1:11">
      <c r="A96" s="36" t="s">
        <v>13</v>
      </c>
      <c r="B96" s="8"/>
      <c r="C96" s="52"/>
      <c r="D96" s="8"/>
      <c r="E96" s="52"/>
      <c r="F96" s="15"/>
      <c r="G96" s="66"/>
    </row>
    <row r="97" spans="1:11" s="6" customFormat="1">
      <c r="A97" s="73" t="s">
        <v>5</v>
      </c>
      <c r="B97" s="12" t="s">
        <v>2</v>
      </c>
      <c r="C97" s="81">
        <f>SUM(C84:C96)</f>
        <v>6</v>
      </c>
      <c r="D97" s="12" t="s">
        <v>3</v>
      </c>
      <c r="E97" s="81">
        <f>SUM(E84:E96)</f>
        <v>8</v>
      </c>
      <c r="F97" s="74" t="s">
        <v>4</v>
      </c>
      <c r="G97" s="83">
        <f>SUM(G84:G96)</f>
        <v>3.5</v>
      </c>
      <c r="I97" s="2"/>
      <c r="J97" s="2"/>
      <c r="K97" s="2"/>
    </row>
    <row r="98" spans="1:11" s="6" customFormat="1">
      <c r="A98" s="76" t="s">
        <v>6</v>
      </c>
      <c r="B98" s="11" t="s">
        <v>7</v>
      </c>
      <c r="C98" s="82">
        <f>SUM(C97*300)</f>
        <v>1800</v>
      </c>
      <c r="D98" s="11" t="s">
        <v>8</v>
      </c>
      <c r="E98" s="53">
        <f>SUM(E97*200)</f>
        <v>1600</v>
      </c>
      <c r="F98" s="77" t="s">
        <v>9</v>
      </c>
      <c r="G98" s="84">
        <f>SUM(G97*100)</f>
        <v>350</v>
      </c>
      <c r="I98" s="2"/>
      <c r="J98" s="2"/>
      <c r="K98" s="2"/>
    </row>
    <row r="99" spans="1:11">
      <c r="A99" s="37" t="s">
        <v>10</v>
      </c>
      <c r="B99" s="10"/>
      <c r="C99" s="53"/>
      <c r="D99" s="13">
        <f>SUM(C98,E98,G98)</f>
        <v>3750</v>
      </c>
      <c r="E99" s="53"/>
      <c r="F99" s="16"/>
      <c r="G99" s="71"/>
    </row>
    <row r="100" spans="1:11" ht="12.75" thickBot="1">
      <c r="A100" s="38" t="s">
        <v>25</v>
      </c>
      <c r="B100" s="87">
        <v>109.5</v>
      </c>
      <c r="C100" s="58">
        <v>20</v>
      </c>
      <c r="D100" s="20">
        <f>SUM(B100*C100)</f>
        <v>2190</v>
      </c>
      <c r="E100" s="53"/>
      <c r="F100" s="16"/>
      <c r="G100" s="71"/>
    </row>
    <row r="101" spans="1:11" ht="12" thickBot="1">
      <c r="A101" s="33" t="s">
        <v>12</v>
      </c>
      <c r="B101" s="26"/>
      <c r="C101" s="61"/>
      <c r="D101" s="27">
        <f>SUM(D99:D100)</f>
        <v>5940</v>
      </c>
      <c r="E101" s="64"/>
      <c r="F101" s="39"/>
      <c r="G101" s="72"/>
    </row>
    <row r="103" spans="1:11" ht="12" thickBot="1"/>
    <row r="104" spans="1:11">
      <c r="A104" s="34" t="s">
        <v>14</v>
      </c>
      <c r="B104" s="44" t="s">
        <v>51</v>
      </c>
      <c r="C104" s="50">
        <v>0.5</v>
      </c>
      <c r="D104" s="44" t="s">
        <v>54</v>
      </c>
      <c r="E104" s="50">
        <v>0.5</v>
      </c>
      <c r="F104" s="44" t="s">
        <v>53</v>
      </c>
      <c r="G104" s="50">
        <v>1</v>
      </c>
    </row>
    <row r="105" spans="1:11">
      <c r="A105" s="35" t="s">
        <v>14</v>
      </c>
      <c r="B105" s="44" t="s">
        <v>55</v>
      </c>
      <c r="C105" s="50">
        <v>0.5</v>
      </c>
      <c r="D105" s="44" t="s">
        <v>57</v>
      </c>
      <c r="E105" s="50">
        <v>0.5</v>
      </c>
      <c r="F105" s="44" t="s">
        <v>57</v>
      </c>
      <c r="G105" s="50">
        <v>1</v>
      </c>
    </row>
    <row r="106" spans="1:11">
      <c r="A106" s="35" t="s">
        <v>14</v>
      </c>
      <c r="B106" s="44" t="s">
        <v>73</v>
      </c>
      <c r="C106" s="50">
        <v>1</v>
      </c>
      <c r="D106" s="44" t="s">
        <v>67</v>
      </c>
      <c r="E106" s="50">
        <v>1</v>
      </c>
      <c r="F106" s="44" t="s">
        <v>57</v>
      </c>
      <c r="G106" s="50">
        <v>1</v>
      </c>
    </row>
    <row r="107" spans="1:11">
      <c r="A107" s="35" t="s">
        <v>14</v>
      </c>
      <c r="B107" s="44" t="s">
        <v>89</v>
      </c>
      <c r="C107" s="50">
        <v>0.5</v>
      </c>
      <c r="D107" s="44" t="s">
        <v>71</v>
      </c>
      <c r="E107" s="50">
        <v>1</v>
      </c>
      <c r="F107" s="44" t="s">
        <v>57</v>
      </c>
      <c r="G107" s="50">
        <v>1</v>
      </c>
    </row>
    <row r="108" spans="1:11">
      <c r="A108" s="35" t="s">
        <v>14</v>
      </c>
      <c r="B108" s="44" t="s">
        <v>94</v>
      </c>
      <c r="C108" s="50">
        <v>1</v>
      </c>
      <c r="D108" s="44" t="s">
        <v>72</v>
      </c>
      <c r="E108" s="50">
        <v>1</v>
      </c>
      <c r="F108" s="44" t="s">
        <v>60</v>
      </c>
      <c r="G108" s="50">
        <v>0.5</v>
      </c>
    </row>
    <row r="109" spans="1:11">
      <c r="A109" s="35" t="s">
        <v>14</v>
      </c>
      <c r="B109" s="85" t="s">
        <v>109</v>
      </c>
      <c r="C109" s="50">
        <v>1</v>
      </c>
      <c r="D109" s="44" t="s">
        <v>90</v>
      </c>
      <c r="E109" s="50">
        <v>0.5</v>
      </c>
      <c r="F109" s="44" t="s">
        <v>64</v>
      </c>
      <c r="G109" s="50">
        <v>0.5</v>
      </c>
    </row>
    <row r="110" spans="1:11">
      <c r="A110" s="35" t="s">
        <v>14</v>
      </c>
      <c r="B110" s="85" t="s">
        <v>124</v>
      </c>
      <c r="C110" s="52">
        <v>0.5</v>
      </c>
      <c r="D110" s="44" t="s">
        <v>92</v>
      </c>
      <c r="E110" s="50">
        <v>0.5</v>
      </c>
      <c r="F110" s="44" t="s">
        <v>69</v>
      </c>
      <c r="G110" s="50">
        <v>1</v>
      </c>
    </row>
    <row r="111" spans="1:11">
      <c r="A111" s="35" t="s">
        <v>14</v>
      </c>
      <c r="B111" s="85" t="s">
        <v>125</v>
      </c>
      <c r="C111" s="52">
        <v>0.5</v>
      </c>
      <c r="D111" s="44" t="s">
        <v>96</v>
      </c>
      <c r="E111" s="50">
        <v>1</v>
      </c>
      <c r="F111" s="44" t="s">
        <v>71</v>
      </c>
      <c r="G111" s="50">
        <v>0.5</v>
      </c>
      <c r="I111" s="6"/>
      <c r="J111" s="6"/>
      <c r="K111" s="6"/>
    </row>
    <row r="112" spans="1:11">
      <c r="A112" s="35" t="s">
        <v>14</v>
      </c>
      <c r="B112" s="85" t="s">
        <v>130</v>
      </c>
      <c r="C112" s="52">
        <v>0.5</v>
      </c>
      <c r="D112" s="44" t="s">
        <v>98</v>
      </c>
      <c r="E112" s="50">
        <v>0.5</v>
      </c>
      <c r="F112" s="44" t="s">
        <v>82</v>
      </c>
      <c r="G112" s="50">
        <v>0.5</v>
      </c>
      <c r="I112" s="6"/>
      <c r="J112" s="6"/>
      <c r="K112" s="6"/>
    </row>
    <row r="113" spans="1:11">
      <c r="A113" s="35" t="s">
        <v>14</v>
      </c>
      <c r="B113" s="85" t="s">
        <v>132</v>
      </c>
      <c r="C113" s="52">
        <v>1</v>
      </c>
      <c r="D113" s="85" t="s">
        <v>109</v>
      </c>
      <c r="E113" s="50">
        <v>1</v>
      </c>
      <c r="F113" s="44" t="s">
        <v>90</v>
      </c>
      <c r="G113" s="50">
        <v>0.5</v>
      </c>
    </row>
    <row r="114" spans="1:11">
      <c r="A114" s="35" t="s">
        <v>14</v>
      </c>
      <c r="B114" s="45"/>
      <c r="C114" s="56"/>
      <c r="D114" s="85" t="s">
        <v>115</v>
      </c>
      <c r="E114" s="52">
        <v>1</v>
      </c>
      <c r="F114" s="44" t="s">
        <v>93</v>
      </c>
      <c r="G114" s="50">
        <v>0.5</v>
      </c>
    </row>
    <row r="115" spans="1:11">
      <c r="A115" s="35" t="s">
        <v>14</v>
      </c>
      <c r="B115" s="45"/>
      <c r="C115" s="56"/>
      <c r="D115" s="85" t="s">
        <v>132</v>
      </c>
      <c r="E115" s="52">
        <v>1</v>
      </c>
      <c r="F115" s="44" t="s">
        <v>97</v>
      </c>
      <c r="G115" s="50">
        <v>1</v>
      </c>
    </row>
    <row r="116" spans="1:11">
      <c r="A116" s="35" t="s">
        <v>14</v>
      </c>
      <c r="B116" s="45"/>
      <c r="C116" s="56"/>
      <c r="D116" s="46"/>
      <c r="E116" s="56"/>
      <c r="F116" s="85" t="s">
        <v>110</v>
      </c>
      <c r="G116" s="50">
        <v>0.5</v>
      </c>
    </row>
    <row r="117" spans="1:11">
      <c r="A117" s="35" t="s">
        <v>14</v>
      </c>
      <c r="B117" s="45"/>
      <c r="C117" s="56"/>
      <c r="D117" s="46"/>
      <c r="E117" s="56"/>
      <c r="F117" s="85" t="s">
        <v>113</v>
      </c>
      <c r="G117" s="52">
        <v>0.5</v>
      </c>
    </row>
    <row r="118" spans="1:11">
      <c r="A118" s="36" t="s">
        <v>14</v>
      </c>
      <c r="B118" s="47"/>
      <c r="C118" s="57"/>
      <c r="D118" s="47"/>
      <c r="E118" s="57"/>
      <c r="F118" s="49"/>
      <c r="G118" s="70"/>
    </row>
    <row r="119" spans="1:11" s="6" customFormat="1">
      <c r="A119" s="73" t="s">
        <v>5</v>
      </c>
      <c r="B119" s="12" t="s">
        <v>2</v>
      </c>
      <c r="C119" s="81">
        <f>SUM(C104:C118)</f>
        <v>7</v>
      </c>
      <c r="D119" s="12" t="s">
        <v>3</v>
      </c>
      <c r="E119" s="81">
        <f>SUM(E104:E118)</f>
        <v>9.5</v>
      </c>
      <c r="F119" s="74" t="s">
        <v>4</v>
      </c>
      <c r="G119" s="83">
        <f>SUM(G104:G118)</f>
        <v>10</v>
      </c>
      <c r="I119" s="2"/>
      <c r="J119" s="2"/>
      <c r="K119" s="2"/>
    </row>
    <row r="120" spans="1:11" s="6" customFormat="1">
      <c r="A120" s="76" t="s">
        <v>6</v>
      </c>
      <c r="B120" s="11" t="s">
        <v>7</v>
      </c>
      <c r="C120" s="82">
        <f>SUM(C119*300)</f>
        <v>2100</v>
      </c>
      <c r="D120" s="11" t="s">
        <v>8</v>
      </c>
      <c r="E120" s="82">
        <f>SUM(E119*200)</f>
        <v>1900</v>
      </c>
      <c r="F120" s="77" t="s">
        <v>9</v>
      </c>
      <c r="G120" s="84">
        <f>SUM(G119*100)</f>
        <v>1000</v>
      </c>
      <c r="I120" s="2"/>
      <c r="J120" s="2"/>
      <c r="K120" s="2"/>
    </row>
    <row r="121" spans="1:11">
      <c r="A121" s="37" t="s">
        <v>10</v>
      </c>
      <c r="B121" s="10"/>
      <c r="C121" s="53"/>
      <c r="D121" s="13">
        <f>SUM(C120,E120,G120)</f>
        <v>5000</v>
      </c>
      <c r="E121" s="53"/>
      <c r="F121" s="16"/>
      <c r="G121" s="71"/>
    </row>
    <row r="122" spans="1:11" ht="12.75" thickBot="1">
      <c r="A122" s="38" t="s">
        <v>25</v>
      </c>
      <c r="B122" s="87">
        <v>161.5</v>
      </c>
      <c r="C122" s="58">
        <v>20</v>
      </c>
      <c r="D122" s="20">
        <f>SUM(B122*C122)</f>
        <v>3230</v>
      </c>
      <c r="E122" s="53"/>
      <c r="F122" s="41"/>
      <c r="G122" s="71"/>
    </row>
    <row r="123" spans="1:11" ht="12" thickBot="1">
      <c r="A123" s="33" t="s">
        <v>12</v>
      </c>
      <c r="B123" s="26"/>
      <c r="C123" s="61"/>
      <c r="D123" s="27">
        <f>SUM(D121:D122)</f>
        <v>8230</v>
      </c>
      <c r="E123" s="64"/>
      <c r="F123" s="39"/>
      <c r="G123" s="72"/>
    </row>
    <row r="125" spans="1:11" ht="12" thickBot="1"/>
    <row r="126" spans="1:11">
      <c r="A126" s="34" t="s">
        <v>16</v>
      </c>
      <c r="B126" s="44" t="s">
        <v>53</v>
      </c>
      <c r="C126" s="50">
        <v>1</v>
      </c>
      <c r="D126" s="44" t="s">
        <v>51</v>
      </c>
      <c r="E126" s="50">
        <v>0.5</v>
      </c>
      <c r="F126" s="44" t="s">
        <v>52</v>
      </c>
      <c r="G126" s="50">
        <v>0.5</v>
      </c>
    </row>
    <row r="127" spans="1:11">
      <c r="A127" s="35" t="s">
        <v>16</v>
      </c>
      <c r="B127" s="44" t="s">
        <v>62</v>
      </c>
      <c r="C127" s="50">
        <v>0.5</v>
      </c>
      <c r="D127" s="44" t="s">
        <v>59</v>
      </c>
      <c r="E127" s="50">
        <v>1</v>
      </c>
      <c r="F127" s="44" t="s">
        <v>57</v>
      </c>
      <c r="G127" s="50">
        <v>0.5</v>
      </c>
    </row>
    <row r="128" spans="1:11">
      <c r="A128" s="35" t="s">
        <v>16</v>
      </c>
      <c r="B128" s="44" t="s">
        <v>66</v>
      </c>
      <c r="C128" s="50">
        <v>0.5</v>
      </c>
      <c r="D128" s="44" t="s">
        <v>64</v>
      </c>
      <c r="E128" s="50">
        <v>1</v>
      </c>
      <c r="F128" s="44" t="s">
        <v>59</v>
      </c>
      <c r="G128" s="50">
        <v>1</v>
      </c>
    </row>
    <row r="129" spans="1:11">
      <c r="A129" s="35" t="s">
        <v>16</v>
      </c>
      <c r="B129" s="44" t="s">
        <v>68</v>
      </c>
      <c r="C129" s="50">
        <v>1</v>
      </c>
      <c r="D129" s="44" t="s">
        <v>94</v>
      </c>
      <c r="E129" s="50">
        <v>0.5</v>
      </c>
      <c r="F129" s="44" t="s">
        <v>63</v>
      </c>
      <c r="G129" s="50">
        <v>1</v>
      </c>
    </row>
    <row r="130" spans="1:11">
      <c r="A130" s="35" t="s">
        <v>16</v>
      </c>
      <c r="B130" s="44" t="s">
        <v>86</v>
      </c>
      <c r="C130" s="50">
        <v>1</v>
      </c>
      <c r="D130" s="85" t="s">
        <v>110</v>
      </c>
      <c r="E130" s="50">
        <v>0.5</v>
      </c>
      <c r="F130" s="44" t="s">
        <v>66</v>
      </c>
      <c r="G130" s="50">
        <v>0.5</v>
      </c>
    </row>
    <row r="131" spans="1:11">
      <c r="A131" s="35" t="s">
        <v>16</v>
      </c>
      <c r="B131" s="44" t="s">
        <v>91</v>
      </c>
      <c r="C131" s="50">
        <v>0.5</v>
      </c>
      <c r="D131" s="85" t="s">
        <v>121</v>
      </c>
      <c r="E131" s="52">
        <v>0.5</v>
      </c>
      <c r="F131" s="44" t="s">
        <v>72</v>
      </c>
      <c r="G131" s="50">
        <v>1</v>
      </c>
    </row>
    <row r="132" spans="1:11">
      <c r="A132" s="35" t="s">
        <v>16</v>
      </c>
      <c r="B132" s="44" t="s">
        <v>95</v>
      </c>
      <c r="C132" s="50">
        <v>0.5</v>
      </c>
      <c r="D132" s="85" t="s">
        <v>122</v>
      </c>
      <c r="E132" s="52">
        <v>1</v>
      </c>
      <c r="F132" s="44" t="s">
        <v>72</v>
      </c>
      <c r="G132" s="50">
        <v>1</v>
      </c>
    </row>
    <row r="133" spans="1:11">
      <c r="A133" s="35" t="s">
        <v>16</v>
      </c>
      <c r="B133" s="44" t="s">
        <v>96</v>
      </c>
      <c r="C133" s="50">
        <v>1</v>
      </c>
      <c r="D133" s="85" t="s">
        <v>126</v>
      </c>
      <c r="E133" s="52">
        <v>0.5</v>
      </c>
      <c r="F133" s="44" t="s">
        <v>91</v>
      </c>
      <c r="G133" s="50">
        <v>1</v>
      </c>
    </row>
    <row r="134" spans="1:11">
      <c r="A134" s="35" t="s">
        <v>16</v>
      </c>
      <c r="B134" s="85" t="s">
        <v>104</v>
      </c>
      <c r="C134" s="50">
        <v>0.5</v>
      </c>
      <c r="D134" s="85" t="s">
        <v>128</v>
      </c>
      <c r="E134" s="52">
        <v>1</v>
      </c>
      <c r="F134" s="44" t="s">
        <v>91</v>
      </c>
      <c r="G134" s="50">
        <v>0.5</v>
      </c>
      <c r="I134" s="6"/>
      <c r="J134" s="6"/>
      <c r="K134" s="6"/>
    </row>
    <row r="135" spans="1:11">
      <c r="A135" s="35" t="s">
        <v>16</v>
      </c>
      <c r="B135" s="85" t="s">
        <v>107</v>
      </c>
      <c r="C135" s="50">
        <v>0.5</v>
      </c>
      <c r="D135" s="14"/>
      <c r="E135" s="50"/>
      <c r="F135" s="44" t="s">
        <v>93</v>
      </c>
      <c r="G135" s="50">
        <v>1</v>
      </c>
      <c r="I135" s="6"/>
      <c r="J135" s="6"/>
      <c r="K135" s="6"/>
    </row>
    <row r="136" spans="1:11">
      <c r="A136" s="35" t="s">
        <v>16</v>
      </c>
      <c r="B136" s="85" t="s">
        <v>126</v>
      </c>
      <c r="C136" s="52">
        <v>1</v>
      </c>
      <c r="D136" s="14"/>
      <c r="E136" s="50"/>
      <c r="F136" s="44" t="s">
        <v>95</v>
      </c>
      <c r="G136" s="50">
        <v>1</v>
      </c>
    </row>
    <row r="137" spans="1:11">
      <c r="A137" s="35" t="s">
        <v>16</v>
      </c>
      <c r="B137" s="85" t="s">
        <v>128</v>
      </c>
      <c r="C137" s="52">
        <v>1</v>
      </c>
      <c r="D137" s="14"/>
      <c r="E137" s="50"/>
      <c r="F137" s="44" t="s">
        <v>97</v>
      </c>
      <c r="G137" s="50">
        <v>1</v>
      </c>
    </row>
    <row r="138" spans="1:11">
      <c r="A138" s="35" t="s">
        <v>16</v>
      </c>
      <c r="B138" s="14"/>
      <c r="C138" s="50"/>
      <c r="D138" s="14"/>
      <c r="E138" s="50"/>
      <c r="F138" s="44" t="s">
        <v>100</v>
      </c>
      <c r="G138" s="50">
        <v>0.5</v>
      </c>
    </row>
    <row r="139" spans="1:11">
      <c r="A139" s="35" t="s">
        <v>16</v>
      </c>
      <c r="B139" s="14"/>
      <c r="C139" s="50"/>
      <c r="D139" s="14"/>
      <c r="E139" s="50"/>
      <c r="F139" s="85" t="s">
        <v>107</v>
      </c>
      <c r="G139" s="50">
        <v>0.5</v>
      </c>
    </row>
    <row r="140" spans="1:11">
      <c r="A140" s="35" t="s">
        <v>16</v>
      </c>
      <c r="B140" s="14"/>
      <c r="C140" s="50"/>
      <c r="D140" s="14"/>
      <c r="E140" s="50"/>
      <c r="F140" s="85" t="s">
        <v>116</v>
      </c>
      <c r="G140" s="52">
        <v>1</v>
      </c>
    </row>
    <row r="141" spans="1:11">
      <c r="A141" s="35" t="s">
        <v>16</v>
      </c>
      <c r="B141" s="14"/>
      <c r="C141" s="50"/>
      <c r="D141" s="14"/>
      <c r="E141" s="50"/>
      <c r="F141" s="85" t="s">
        <v>120</v>
      </c>
      <c r="G141" s="52">
        <v>0.5</v>
      </c>
    </row>
    <row r="142" spans="1:11">
      <c r="A142" s="35" t="s">
        <v>16</v>
      </c>
      <c r="B142" s="14"/>
      <c r="C142" s="50"/>
      <c r="D142" s="14"/>
      <c r="E142" s="50"/>
      <c r="F142" s="85" t="s">
        <v>123</v>
      </c>
      <c r="G142" s="52">
        <v>1</v>
      </c>
    </row>
    <row r="143" spans="1:11">
      <c r="A143" s="35" t="s">
        <v>16</v>
      </c>
      <c r="B143" s="14"/>
      <c r="C143" s="50"/>
      <c r="D143" s="14"/>
      <c r="E143" s="50"/>
      <c r="F143" s="85" t="s">
        <v>126</v>
      </c>
      <c r="G143" s="52">
        <v>0.5</v>
      </c>
    </row>
    <row r="144" spans="1:11">
      <c r="A144" s="35" t="s">
        <v>16</v>
      </c>
      <c r="B144" s="14"/>
      <c r="C144" s="50"/>
      <c r="D144" s="1"/>
      <c r="E144" s="50"/>
      <c r="F144" s="44" t="s">
        <v>61</v>
      </c>
      <c r="G144" s="50">
        <v>1</v>
      </c>
    </row>
    <row r="145" spans="1:11">
      <c r="A145" s="36" t="s">
        <v>16</v>
      </c>
      <c r="B145" s="15"/>
      <c r="C145" s="52"/>
      <c r="D145" s="8"/>
      <c r="E145" s="52"/>
      <c r="F145" s="8"/>
      <c r="G145" s="66"/>
    </row>
    <row r="146" spans="1:11" s="6" customFormat="1">
      <c r="A146" s="73" t="s">
        <v>5</v>
      </c>
      <c r="B146" s="12" t="s">
        <v>2</v>
      </c>
      <c r="C146" s="81">
        <f>SUM(C126:C145)</f>
        <v>9</v>
      </c>
      <c r="D146" s="12" t="s">
        <v>3</v>
      </c>
      <c r="E146" s="81">
        <f>SUM(E126:E145)</f>
        <v>6.5</v>
      </c>
      <c r="F146" s="74" t="s">
        <v>4</v>
      </c>
      <c r="G146" s="83">
        <f>SUM(G126:G145)</f>
        <v>15</v>
      </c>
      <c r="I146" s="2"/>
      <c r="J146" s="2"/>
      <c r="K146" s="2"/>
    </row>
    <row r="147" spans="1:11" s="6" customFormat="1">
      <c r="A147" s="76" t="s">
        <v>6</v>
      </c>
      <c r="B147" s="11" t="s">
        <v>7</v>
      </c>
      <c r="C147" s="82">
        <f>SUM(C146*300)</f>
        <v>2700</v>
      </c>
      <c r="D147" s="11" t="s">
        <v>8</v>
      </c>
      <c r="E147" s="82">
        <f>SUM(E146*200)</f>
        <v>1300</v>
      </c>
      <c r="F147" s="77" t="s">
        <v>9</v>
      </c>
      <c r="G147" s="84">
        <f>SUM(G146*100)</f>
        <v>1500</v>
      </c>
      <c r="I147" s="2"/>
      <c r="J147" s="2"/>
      <c r="K147" s="2"/>
    </row>
    <row r="148" spans="1:11">
      <c r="A148" s="37" t="s">
        <v>10</v>
      </c>
      <c r="B148" s="10"/>
      <c r="C148" s="53"/>
      <c r="D148" s="13">
        <f>SUM(C147,E147,G147)</f>
        <v>5500</v>
      </c>
      <c r="E148" s="53"/>
      <c r="F148" s="16"/>
      <c r="G148" s="71"/>
    </row>
    <row r="149" spans="1:11" ht="12.75" thickBot="1">
      <c r="A149" s="38" t="s">
        <v>25</v>
      </c>
      <c r="B149" s="87">
        <v>155.5</v>
      </c>
      <c r="C149" s="58">
        <v>20</v>
      </c>
      <c r="D149" s="20">
        <f>SUM(B149*C149)</f>
        <v>3110</v>
      </c>
      <c r="E149" s="53"/>
      <c r="F149" s="16"/>
      <c r="G149" s="71"/>
    </row>
    <row r="150" spans="1:11" ht="12" thickBot="1">
      <c r="A150" s="33" t="s">
        <v>12</v>
      </c>
      <c r="B150" s="26"/>
      <c r="C150" s="61"/>
      <c r="D150" s="27">
        <f>SUM(D148:D149)</f>
        <v>8610</v>
      </c>
      <c r="E150" s="64"/>
      <c r="F150" s="39"/>
      <c r="G150" s="72"/>
    </row>
    <row r="152" spans="1:11" ht="12" thickBot="1"/>
    <row r="153" spans="1:11">
      <c r="A153" s="34" t="s">
        <v>26</v>
      </c>
      <c r="B153" s="44" t="s">
        <v>93</v>
      </c>
      <c r="C153" s="50">
        <v>1</v>
      </c>
      <c r="D153" s="44" t="s">
        <v>99</v>
      </c>
      <c r="E153" s="50">
        <v>1</v>
      </c>
      <c r="F153" s="44" t="s">
        <v>54</v>
      </c>
      <c r="G153" s="50">
        <v>0.5</v>
      </c>
    </row>
    <row r="154" spans="1:11">
      <c r="A154" s="35" t="s">
        <v>26</v>
      </c>
      <c r="B154" s="85" t="s">
        <v>108</v>
      </c>
      <c r="C154" s="50">
        <v>1</v>
      </c>
      <c r="D154" s="85" t="s">
        <v>106</v>
      </c>
      <c r="E154" s="50">
        <v>0.5</v>
      </c>
      <c r="F154" s="44" t="s">
        <v>56</v>
      </c>
      <c r="G154" s="50">
        <v>0.5</v>
      </c>
    </row>
    <row r="155" spans="1:11">
      <c r="A155" s="35" t="s">
        <v>26</v>
      </c>
      <c r="B155" s="85" t="s">
        <v>121</v>
      </c>
      <c r="C155" s="52">
        <v>0.5</v>
      </c>
      <c r="D155" s="85" t="s">
        <v>111</v>
      </c>
      <c r="E155" s="50">
        <v>1</v>
      </c>
      <c r="F155" s="44" t="s">
        <v>56</v>
      </c>
      <c r="G155" s="50">
        <v>1</v>
      </c>
    </row>
    <row r="156" spans="1:11">
      <c r="A156" s="35" t="s">
        <v>26</v>
      </c>
      <c r="B156" s="85" t="s">
        <v>125</v>
      </c>
      <c r="C156" s="52">
        <v>0.5</v>
      </c>
      <c r="D156" s="85" t="s">
        <v>120</v>
      </c>
      <c r="E156" s="52">
        <v>0.5</v>
      </c>
      <c r="F156" s="44" t="s">
        <v>66</v>
      </c>
      <c r="G156" s="50">
        <v>1</v>
      </c>
    </row>
    <row r="157" spans="1:11">
      <c r="A157" s="35" t="s">
        <v>26</v>
      </c>
      <c r="B157" s="1"/>
      <c r="C157" s="50"/>
      <c r="D157" s="85" t="s">
        <v>131</v>
      </c>
      <c r="E157" s="52">
        <v>1</v>
      </c>
      <c r="F157" s="44" t="s">
        <v>68</v>
      </c>
      <c r="G157" s="50">
        <v>0.5</v>
      </c>
    </row>
    <row r="158" spans="1:11">
      <c r="A158" s="35" t="s">
        <v>26</v>
      </c>
      <c r="B158" s="1"/>
      <c r="C158" s="50"/>
      <c r="D158" s="1"/>
      <c r="E158" s="50"/>
      <c r="F158" s="44" t="s">
        <v>71</v>
      </c>
      <c r="G158" s="50">
        <v>0.5</v>
      </c>
      <c r="I158" s="6"/>
      <c r="J158" s="6"/>
      <c r="K158" s="6"/>
    </row>
    <row r="159" spans="1:11">
      <c r="A159" s="35" t="s">
        <v>26</v>
      </c>
      <c r="B159" s="1"/>
      <c r="C159" s="50"/>
      <c r="D159" s="1"/>
      <c r="E159" s="50"/>
      <c r="F159" s="44" t="s">
        <v>89</v>
      </c>
      <c r="G159" s="50">
        <v>1</v>
      </c>
      <c r="I159" s="6"/>
      <c r="J159" s="6"/>
      <c r="K159" s="6"/>
    </row>
    <row r="160" spans="1:11">
      <c r="A160" s="35" t="s">
        <v>26</v>
      </c>
      <c r="B160" s="1"/>
      <c r="C160" s="50"/>
      <c r="D160" s="1"/>
      <c r="E160" s="50"/>
      <c r="F160" s="44" t="s">
        <v>95</v>
      </c>
      <c r="G160" s="50">
        <v>0.5</v>
      </c>
    </row>
    <row r="161" spans="1:11">
      <c r="A161" s="35" t="s">
        <v>26</v>
      </c>
      <c r="B161" s="1"/>
      <c r="C161" s="50"/>
      <c r="D161" s="1"/>
      <c r="E161" s="50"/>
      <c r="F161" s="44" t="s">
        <v>96</v>
      </c>
      <c r="G161" s="50">
        <v>1</v>
      </c>
    </row>
    <row r="162" spans="1:11">
      <c r="A162" s="35" t="s">
        <v>26</v>
      </c>
      <c r="B162" s="1"/>
      <c r="C162" s="50"/>
      <c r="D162" s="1"/>
      <c r="E162" s="50"/>
      <c r="F162" s="85" t="s">
        <v>115</v>
      </c>
      <c r="G162" s="52">
        <v>1</v>
      </c>
    </row>
    <row r="163" spans="1:11">
      <c r="A163" s="35" t="s">
        <v>26</v>
      </c>
      <c r="B163" s="1"/>
      <c r="C163" s="50"/>
      <c r="D163" s="1"/>
      <c r="E163" s="50"/>
      <c r="F163" s="14"/>
      <c r="G163" s="65"/>
    </row>
    <row r="164" spans="1:11" s="6" customFormat="1">
      <c r="A164" s="73" t="s">
        <v>5</v>
      </c>
      <c r="B164" s="12" t="s">
        <v>2</v>
      </c>
      <c r="C164" s="81">
        <f>SUM(C153:C163)</f>
        <v>3</v>
      </c>
      <c r="D164" s="12" t="s">
        <v>3</v>
      </c>
      <c r="E164" s="81">
        <f>SUM(E153:E163)</f>
        <v>4</v>
      </c>
      <c r="F164" s="74" t="s">
        <v>4</v>
      </c>
      <c r="G164" s="83">
        <f>SUM(G153:G163)</f>
        <v>7.5</v>
      </c>
      <c r="I164" s="2"/>
      <c r="J164" s="2"/>
      <c r="K164" s="2"/>
    </row>
    <row r="165" spans="1:11" s="6" customFormat="1">
      <c r="A165" s="76" t="s">
        <v>6</v>
      </c>
      <c r="B165" s="11" t="s">
        <v>7</v>
      </c>
      <c r="C165" s="82">
        <f>SUM(C164*300)</f>
        <v>900</v>
      </c>
      <c r="D165" s="11" t="s">
        <v>8</v>
      </c>
      <c r="E165" s="82">
        <f>SUM(E164*200)</f>
        <v>800</v>
      </c>
      <c r="F165" s="77" t="s">
        <v>9</v>
      </c>
      <c r="G165" s="84">
        <f>SUM(G164*100)</f>
        <v>750</v>
      </c>
      <c r="I165" s="2"/>
      <c r="J165" s="2"/>
      <c r="K165" s="2"/>
    </row>
    <row r="166" spans="1:11">
      <c r="A166" s="37" t="s">
        <v>10</v>
      </c>
      <c r="B166" s="10"/>
      <c r="C166" s="53"/>
      <c r="D166" s="13">
        <f>SUM(C165,E165,G165)</f>
        <v>2450</v>
      </c>
      <c r="E166" s="53"/>
      <c r="F166" s="16"/>
      <c r="G166" s="71"/>
    </row>
    <row r="167" spans="1:11" ht="12.75" thickBot="1">
      <c r="A167" s="38" t="s">
        <v>25</v>
      </c>
      <c r="B167" s="87">
        <v>115.5</v>
      </c>
      <c r="C167" s="58">
        <v>20</v>
      </c>
      <c r="D167" s="20">
        <f>SUM(B167*C167)</f>
        <v>2310</v>
      </c>
      <c r="E167" s="53"/>
      <c r="F167" s="16"/>
      <c r="G167" s="71"/>
    </row>
    <row r="168" spans="1:11" ht="12" thickBot="1">
      <c r="A168" s="33" t="s">
        <v>12</v>
      </c>
      <c r="B168" s="26"/>
      <c r="C168" s="61"/>
      <c r="D168" s="27">
        <f>SUM(D166:D167)</f>
        <v>4760</v>
      </c>
      <c r="E168" s="64"/>
      <c r="F168" s="39"/>
      <c r="G168" s="72"/>
    </row>
    <row r="170" spans="1:11" ht="12" thickBot="1"/>
    <row r="171" spans="1:11">
      <c r="A171" s="34" t="s">
        <v>32</v>
      </c>
      <c r="B171" s="44" t="s">
        <v>59</v>
      </c>
      <c r="C171" s="50">
        <v>0.5</v>
      </c>
      <c r="D171" s="44" t="s">
        <v>55</v>
      </c>
      <c r="E171" s="50">
        <v>0.5</v>
      </c>
      <c r="F171" s="44" t="s">
        <v>58</v>
      </c>
      <c r="G171" s="50">
        <v>0.5</v>
      </c>
    </row>
    <row r="172" spans="1:11">
      <c r="A172" s="35" t="s">
        <v>32</v>
      </c>
      <c r="B172" s="44" t="s">
        <v>69</v>
      </c>
      <c r="C172" s="50">
        <v>1</v>
      </c>
      <c r="D172" s="44" t="s">
        <v>56</v>
      </c>
      <c r="E172" s="50">
        <v>0.5</v>
      </c>
      <c r="F172" s="44" t="s">
        <v>61</v>
      </c>
      <c r="G172" s="50">
        <v>1</v>
      </c>
      <c r="I172" s="6"/>
      <c r="J172" s="6"/>
      <c r="K172" s="6"/>
    </row>
    <row r="173" spans="1:11">
      <c r="A173" s="35" t="s">
        <v>32</v>
      </c>
      <c r="B173" s="44" t="s">
        <v>80</v>
      </c>
      <c r="C173" s="50">
        <v>0.5</v>
      </c>
      <c r="D173" s="44" t="s">
        <v>63</v>
      </c>
      <c r="E173" s="50">
        <v>0.5</v>
      </c>
      <c r="F173" s="44" t="s">
        <v>62</v>
      </c>
      <c r="G173" s="50">
        <v>0.5</v>
      </c>
      <c r="I173" s="6"/>
      <c r="J173" s="6"/>
      <c r="K173" s="6"/>
    </row>
    <row r="174" spans="1:11">
      <c r="A174" s="35" t="s">
        <v>32</v>
      </c>
      <c r="B174" s="44" t="s">
        <v>81</v>
      </c>
      <c r="C174" s="50">
        <v>0.5</v>
      </c>
      <c r="D174" s="44" t="s">
        <v>76</v>
      </c>
      <c r="E174" s="50">
        <v>1</v>
      </c>
      <c r="F174" s="44" t="s">
        <v>65</v>
      </c>
      <c r="G174" s="50">
        <v>1</v>
      </c>
    </row>
    <row r="175" spans="1:11">
      <c r="A175" s="35" t="s">
        <v>32</v>
      </c>
      <c r="B175" s="44" t="s">
        <v>87</v>
      </c>
      <c r="C175" s="50">
        <v>1</v>
      </c>
      <c r="D175" s="44" t="s">
        <v>91</v>
      </c>
      <c r="E175" s="50">
        <v>0.5</v>
      </c>
      <c r="F175" s="44" t="s">
        <v>67</v>
      </c>
      <c r="G175" s="50">
        <v>1</v>
      </c>
    </row>
    <row r="176" spans="1:11">
      <c r="A176" s="35" t="s">
        <v>32</v>
      </c>
      <c r="B176" s="44" t="s">
        <v>90</v>
      </c>
      <c r="C176" s="50">
        <v>1</v>
      </c>
      <c r="D176" s="44" t="s">
        <v>61</v>
      </c>
      <c r="E176" s="50">
        <v>1</v>
      </c>
      <c r="F176" s="44" t="s">
        <v>92</v>
      </c>
      <c r="G176" s="50">
        <v>0.5</v>
      </c>
    </row>
    <row r="177" spans="1:11">
      <c r="A177" s="35" t="s">
        <v>32</v>
      </c>
      <c r="B177" s="44" t="s">
        <v>97</v>
      </c>
      <c r="C177" s="50">
        <v>1</v>
      </c>
      <c r="D177" s="46"/>
      <c r="E177" s="56"/>
      <c r="F177" s="44" t="s">
        <v>93</v>
      </c>
      <c r="G177" s="50">
        <v>0.5</v>
      </c>
    </row>
    <row r="178" spans="1:11">
      <c r="A178" s="35" t="s">
        <v>32</v>
      </c>
      <c r="B178" s="85" t="s">
        <v>112</v>
      </c>
      <c r="C178" s="52">
        <v>0.5</v>
      </c>
      <c r="D178" s="46"/>
      <c r="E178" s="56"/>
      <c r="F178" s="85" t="s">
        <v>113</v>
      </c>
      <c r="G178" s="52">
        <v>1</v>
      </c>
    </row>
    <row r="179" spans="1:11">
      <c r="A179" s="35" t="s">
        <v>32</v>
      </c>
      <c r="B179" s="85" t="s">
        <v>121</v>
      </c>
      <c r="C179" s="52">
        <v>0.5</v>
      </c>
      <c r="D179" s="46"/>
      <c r="E179" s="56"/>
      <c r="F179" s="85" t="s">
        <v>118</v>
      </c>
      <c r="G179" s="52">
        <v>0.5</v>
      </c>
    </row>
    <row r="180" spans="1:11">
      <c r="A180" s="35" t="s">
        <v>32</v>
      </c>
      <c r="B180" s="85" t="s">
        <v>123</v>
      </c>
      <c r="C180" s="52">
        <v>1</v>
      </c>
      <c r="D180" s="46"/>
      <c r="E180" s="56"/>
      <c r="F180" s="85" t="s">
        <v>118</v>
      </c>
      <c r="G180" s="52">
        <v>0.5</v>
      </c>
    </row>
    <row r="181" spans="1:11">
      <c r="A181" s="35" t="s">
        <v>32</v>
      </c>
      <c r="B181" s="85" t="s">
        <v>127</v>
      </c>
      <c r="C181" s="52">
        <v>0.5</v>
      </c>
      <c r="D181" s="46"/>
      <c r="E181" s="56"/>
      <c r="F181" s="85" t="s">
        <v>119</v>
      </c>
      <c r="G181" s="52">
        <v>1</v>
      </c>
    </row>
    <row r="182" spans="1:11">
      <c r="A182" s="35" t="s">
        <v>32</v>
      </c>
      <c r="B182" s="85" t="s">
        <v>130</v>
      </c>
      <c r="C182" s="52">
        <v>0.5</v>
      </c>
      <c r="D182" s="46"/>
      <c r="E182" s="56"/>
      <c r="F182" s="85" t="s">
        <v>122</v>
      </c>
      <c r="G182" s="52">
        <v>1</v>
      </c>
    </row>
    <row r="183" spans="1:11">
      <c r="A183" s="35" t="s">
        <v>32</v>
      </c>
      <c r="B183" s="45"/>
      <c r="C183" s="56"/>
      <c r="D183" s="45"/>
      <c r="E183" s="56"/>
      <c r="F183" s="46"/>
      <c r="G183" s="69"/>
    </row>
    <row r="184" spans="1:11" s="6" customFormat="1">
      <c r="A184" s="73" t="s">
        <v>5</v>
      </c>
      <c r="B184" s="12" t="s">
        <v>2</v>
      </c>
      <c r="C184" s="81">
        <f>SUM(C171:C183)</f>
        <v>8.5</v>
      </c>
      <c r="D184" s="12" t="s">
        <v>3</v>
      </c>
      <c r="E184" s="81">
        <f>SUM(E171:E183)</f>
        <v>4</v>
      </c>
      <c r="F184" s="74" t="s">
        <v>4</v>
      </c>
      <c r="G184" s="83">
        <f>SUM(G171:G183)</f>
        <v>9</v>
      </c>
      <c r="I184" s="2"/>
      <c r="J184" s="2"/>
      <c r="K184" s="2"/>
    </row>
    <row r="185" spans="1:11" s="6" customFormat="1">
      <c r="A185" s="76" t="s">
        <v>6</v>
      </c>
      <c r="B185" s="11" t="s">
        <v>7</v>
      </c>
      <c r="C185" s="82">
        <f>SUM(C184*300)</f>
        <v>2550</v>
      </c>
      <c r="D185" s="11" t="s">
        <v>8</v>
      </c>
      <c r="E185" s="82">
        <f>SUM(E184*200)</f>
        <v>800</v>
      </c>
      <c r="F185" s="77" t="s">
        <v>9</v>
      </c>
      <c r="G185" s="84">
        <f>SUM(G184*100)</f>
        <v>900</v>
      </c>
      <c r="I185" s="2"/>
      <c r="J185" s="2"/>
      <c r="K185" s="2"/>
    </row>
    <row r="186" spans="1:11">
      <c r="A186" s="37" t="s">
        <v>10</v>
      </c>
      <c r="B186" s="10"/>
      <c r="C186" s="53"/>
      <c r="D186" s="13">
        <f>SUM(C185,E185,G185)</f>
        <v>4250</v>
      </c>
      <c r="E186" s="53"/>
      <c r="F186" s="16"/>
      <c r="G186" s="71"/>
    </row>
    <row r="187" spans="1:11" ht="12.75" thickBot="1">
      <c r="A187" s="38" t="s">
        <v>25</v>
      </c>
      <c r="B187" s="87">
        <v>97.5</v>
      </c>
      <c r="C187" s="58">
        <v>20</v>
      </c>
      <c r="D187" s="20">
        <f>SUM(B187*C187)</f>
        <v>1950</v>
      </c>
      <c r="E187" s="53"/>
      <c r="F187" s="16"/>
      <c r="G187" s="71"/>
    </row>
    <row r="188" spans="1:11" ht="12" thickBot="1">
      <c r="A188" s="33" t="s">
        <v>12</v>
      </c>
      <c r="B188" s="26"/>
      <c r="C188" s="61"/>
      <c r="D188" s="27">
        <f>SUM(D186:D187)</f>
        <v>6200</v>
      </c>
      <c r="E188" s="64"/>
      <c r="F188" s="39"/>
      <c r="G188" s="72"/>
    </row>
    <row r="190" spans="1:11" ht="12" thickBot="1"/>
    <row r="191" spans="1:11">
      <c r="A191" s="34" t="s">
        <v>28</v>
      </c>
      <c r="B191" s="44" t="s">
        <v>52</v>
      </c>
      <c r="C191" s="50">
        <v>0.5</v>
      </c>
      <c r="D191" s="44" t="s">
        <v>57</v>
      </c>
      <c r="E191" s="50">
        <v>1</v>
      </c>
      <c r="F191" s="44" t="s">
        <v>54</v>
      </c>
      <c r="G191" s="50">
        <v>1</v>
      </c>
    </row>
    <row r="192" spans="1:11">
      <c r="A192" s="35" t="s">
        <v>28</v>
      </c>
      <c r="B192" s="44" t="s">
        <v>54</v>
      </c>
      <c r="C192" s="50">
        <v>0.5</v>
      </c>
      <c r="D192" s="44" t="s">
        <v>60</v>
      </c>
      <c r="E192" s="50">
        <v>0.5</v>
      </c>
      <c r="F192" s="44" t="s">
        <v>59</v>
      </c>
      <c r="G192" s="50">
        <v>1</v>
      </c>
    </row>
    <row r="193" spans="1:11">
      <c r="A193" s="35" t="s">
        <v>28</v>
      </c>
      <c r="B193" s="44" t="s">
        <v>56</v>
      </c>
      <c r="C193" s="50">
        <v>0.5</v>
      </c>
      <c r="D193" s="44" t="s">
        <v>79</v>
      </c>
      <c r="E193" s="50">
        <v>0.5</v>
      </c>
      <c r="F193" s="44" t="s">
        <v>61</v>
      </c>
      <c r="G193" s="50">
        <v>1</v>
      </c>
    </row>
    <row r="194" spans="1:11">
      <c r="A194" s="35" t="s">
        <v>28</v>
      </c>
      <c r="B194" s="44" t="s">
        <v>60</v>
      </c>
      <c r="C194" s="50">
        <v>0.5</v>
      </c>
      <c r="D194" s="44" t="s">
        <v>80</v>
      </c>
      <c r="E194" s="50">
        <v>0.5</v>
      </c>
      <c r="F194" s="44" t="s">
        <v>64</v>
      </c>
      <c r="G194" s="50">
        <v>1</v>
      </c>
    </row>
    <row r="195" spans="1:11">
      <c r="A195" s="35" t="s">
        <v>28</v>
      </c>
      <c r="B195" s="44" t="s">
        <v>62</v>
      </c>
      <c r="C195" s="50">
        <v>0.5</v>
      </c>
      <c r="D195" s="44" t="s">
        <v>82</v>
      </c>
      <c r="E195" s="50">
        <v>0.5</v>
      </c>
      <c r="F195" s="44" t="s">
        <v>73</v>
      </c>
      <c r="G195" s="50">
        <v>1</v>
      </c>
    </row>
    <row r="196" spans="1:11">
      <c r="A196" s="35" t="s">
        <v>28</v>
      </c>
      <c r="B196" s="44" t="s">
        <v>80</v>
      </c>
      <c r="C196" s="50">
        <v>0.5</v>
      </c>
      <c r="D196" s="44" t="s">
        <v>85</v>
      </c>
      <c r="E196" s="50">
        <v>1</v>
      </c>
      <c r="F196" s="44" t="s">
        <v>82</v>
      </c>
      <c r="G196" s="50">
        <v>0.5</v>
      </c>
      <c r="I196" s="6"/>
      <c r="J196" s="6"/>
      <c r="K196" s="6"/>
    </row>
    <row r="197" spans="1:11">
      <c r="A197" s="35" t="s">
        <v>28</v>
      </c>
      <c r="B197" s="44" t="s">
        <v>82</v>
      </c>
      <c r="C197" s="50">
        <v>0.5</v>
      </c>
      <c r="D197" s="44" t="s">
        <v>86</v>
      </c>
      <c r="E197" s="50">
        <v>1</v>
      </c>
      <c r="F197" s="44" t="s">
        <v>88</v>
      </c>
      <c r="G197" s="50">
        <v>1</v>
      </c>
      <c r="I197" s="6"/>
      <c r="J197" s="6"/>
      <c r="K197" s="6"/>
    </row>
    <row r="198" spans="1:11">
      <c r="A198" s="35" t="s">
        <v>28</v>
      </c>
      <c r="B198" s="44" t="s">
        <v>85</v>
      </c>
      <c r="C198" s="50">
        <v>0.5</v>
      </c>
      <c r="D198" s="85" t="s">
        <v>108</v>
      </c>
      <c r="E198" s="50">
        <v>0.5</v>
      </c>
      <c r="F198" s="44" t="s">
        <v>89</v>
      </c>
      <c r="G198" s="50">
        <v>1</v>
      </c>
    </row>
    <row r="199" spans="1:11">
      <c r="A199" s="35" t="s">
        <v>28</v>
      </c>
      <c r="B199" s="85" t="s">
        <v>105</v>
      </c>
      <c r="C199" s="50">
        <v>1</v>
      </c>
      <c r="D199" s="85" t="s">
        <v>117</v>
      </c>
      <c r="E199" s="52">
        <v>0.5</v>
      </c>
      <c r="F199" s="44" t="s">
        <v>92</v>
      </c>
      <c r="G199" s="50">
        <v>0.5</v>
      </c>
    </row>
    <row r="200" spans="1:11">
      <c r="A200" s="35" t="s">
        <v>28</v>
      </c>
      <c r="B200" s="85" t="s">
        <v>106</v>
      </c>
      <c r="C200" s="50">
        <v>1</v>
      </c>
      <c r="D200" s="85" t="s">
        <v>118</v>
      </c>
      <c r="E200" s="52">
        <v>1</v>
      </c>
      <c r="F200" s="85" t="s">
        <v>107</v>
      </c>
      <c r="G200" s="50">
        <v>1</v>
      </c>
    </row>
    <row r="201" spans="1:11">
      <c r="A201" s="35" t="s">
        <v>28</v>
      </c>
      <c r="B201" s="85" t="s">
        <v>114</v>
      </c>
      <c r="C201" s="52">
        <v>0.5</v>
      </c>
      <c r="D201" s="14"/>
      <c r="E201" s="50"/>
      <c r="F201" s="85" t="s">
        <v>110</v>
      </c>
      <c r="G201" s="50">
        <v>0.5</v>
      </c>
    </row>
    <row r="202" spans="1:11">
      <c r="A202" s="35" t="s">
        <v>28</v>
      </c>
      <c r="B202" s="85" t="s">
        <v>117</v>
      </c>
      <c r="C202" s="52">
        <v>0.5</v>
      </c>
      <c r="D202" s="14"/>
      <c r="E202" s="50"/>
      <c r="F202" s="85" t="s">
        <v>111</v>
      </c>
      <c r="G202" s="50">
        <v>0.5</v>
      </c>
    </row>
    <row r="203" spans="1:11">
      <c r="A203" s="35" t="s">
        <v>28</v>
      </c>
      <c r="B203" s="44"/>
      <c r="C203" s="50"/>
      <c r="D203" s="14"/>
      <c r="E203" s="50"/>
      <c r="F203" s="85" t="s">
        <v>114</v>
      </c>
      <c r="G203" s="52">
        <v>0.5</v>
      </c>
    </row>
    <row r="204" spans="1:11">
      <c r="A204" s="35" t="s">
        <v>28</v>
      </c>
      <c r="B204" s="44"/>
      <c r="C204" s="50"/>
      <c r="D204" s="14"/>
      <c r="E204" s="50"/>
      <c r="F204" s="85" t="s">
        <v>117</v>
      </c>
      <c r="G204" s="52">
        <v>0.5</v>
      </c>
    </row>
    <row r="205" spans="1:11">
      <c r="A205" s="35" t="s">
        <v>28</v>
      </c>
      <c r="B205" s="44"/>
      <c r="C205" s="50"/>
      <c r="D205" s="14"/>
      <c r="E205" s="50"/>
      <c r="F205" s="85" t="s">
        <v>118</v>
      </c>
      <c r="G205" s="52">
        <v>0.5</v>
      </c>
    </row>
    <row r="206" spans="1:11">
      <c r="A206" s="35" t="s">
        <v>28</v>
      </c>
      <c r="B206" s="44"/>
      <c r="C206" s="50"/>
      <c r="D206" s="1"/>
      <c r="E206" s="50"/>
      <c r="F206" s="14"/>
      <c r="G206" s="65"/>
    </row>
    <row r="207" spans="1:11" s="6" customFormat="1">
      <c r="A207" s="73" t="s">
        <v>5</v>
      </c>
      <c r="B207" s="12" t="s">
        <v>2</v>
      </c>
      <c r="C207" s="81">
        <f>SUM(C191:C206)</f>
        <v>7</v>
      </c>
      <c r="D207" s="12" t="s">
        <v>3</v>
      </c>
      <c r="E207" s="81">
        <f>SUM(E191:E206)</f>
        <v>7</v>
      </c>
      <c r="F207" s="74" t="s">
        <v>4</v>
      </c>
      <c r="G207" s="83">
        <f>SUM(G191:G206)</f>
        <v>11.5</v>
      </c>
      <c r="I207" s="2"/>
      <c r="J207" s="2"/>
      <c r="K207" s="2"/>
    </row>
    <row r="208" spans="1:11" s="6" customFormat="1">
      <c r="A208" s="76" t="s">
        <v>6</v>
      </c>
      <c r="B208" s="11" t="s">
        <v>7</v>
      </c>
      <c r="C208" s="82">
        <f>SUM(C207*300)</f>
        <v>2100</v>
      </c>
      <c r="D208" s="11" t="s">
        <v>8</v>
      </c>
      <c r="E208" s="82">
        <f>SUM(E207*200)</f>
        <v>1400</v>
      </c>
      <c r="F208" s="77" t="s">
        <v>9</v>
      </c>
      <c r="G208" s="84">
        <f>SUM(G207*100)</f>
        <v>1150</v>
      </c>
      <c r="I208" s="2"/>
      <c r="J208" s="2"/>
      <c r="K208" s="2"/>
    </row>
    <row r="209" spans="1:11">
      <c r="A209" s="37" t="s">
        <v>10</v>
      </c>
      <c r="B209" s="10"/>
      <c r="C209" s="53"/>
      <c r="D209" s="13">
        <f>SUM(C208,E208,G208)</f>
        <v>4650</v>
      </c>
      <c r="E209" s="53"/>
      <c r="F209" s="16"/>
      <c r="G209" s="71"/>
    </row>
    <row r="210" spans="1:11" ht="12.75" thickBot="1">
      <c r="A210" s="38" t="s">
        <v>25</v>
      </c>
      <c r="B210" s="87">
        <v>159</v>
      </c>
      <c r="C210" s="58">
        <v>20</v>
      </c>
      <c r="D210" s="20">
        <f>SUM(B210*C210)</f>
        <v>3180</v>
      </c>
      <c r="E210" s="53"/>
      <c r="F210" s="16"/>
      <c r="G210" s="71"/>
    </row>
    <row r="211" spans="1:11" ht="12" thickBot="1">
      <c r="A211" s="33" t="s">
        <v>12</v>
      </c>
      <c r="B211" s="26"/>
      <c r="C211" s="61"/>
      <c r="D211" s="27">
        <f>SUM(D209:D210)</f>
        <v>7830</v>
      </c>
      <c r="E211" s="64"/>
      <c r="F211" s="39"/>
      <c r="G211" s="72"/>
    </row>
    <row r="213" spans="1:11" ht="12" thickBot="1"/>
    <row r="214" spans="1:11">
      <c r="A214" s="34" t="s">
        <v>27</v>
      </c>
      <c r="B214" s="44" t="s">
        <v>78</v>
      </c>
      <c r="C214" s="50">
        <v>1</v>
      </c>
      <c r="D214" s="44" t="s">
        <v>61</v>
      </c>
      <c r="E214" s="50">
        <v>0.5</v>
      </c>
      <c r="F214" s="44" t="s">
        <v>56</v>
      </c>
      <c r="G214" s="50">
        <v>0.5</v>
      </c>
    </row>
    <row r="215" spans="1:11">
      <c r="A215" s="35" t="s">
        <v>27</v>
      </c>
      <c r="B215" s="85" t="s">
        <v>131</v>
      </c>
      <c r="C215" s="52">
        <v>1</v>
      </c>
      <c r="D215" s="44" t="s">
        <v>68</v>
      </c>
      <c r="E215" s="50">
        <v>1</v>
      </c>
      <c r="F215" s="44" t="s">
        <v>67</v>
      </c>
      <c r="G215" s="50">
        <v>1</v>
      </c>
      <c r="I215" s="6"/>
      <c r="J215" s="6"/>
      <c r="K215" s="6"/>
    </row>
    <row r="216" spans="1:11">
      <c r="A216" s="35" t="s">
        <v>27</v>
      </c>
      <c r="B216" s="1"/>
      <c r="C216" s="50"/>
      <c r="D216" s="44" t="s">
        <v>84</v>
      </c>
      <c r="E216" s="50">
        <v>0.5</v>
      </c>
      <c r="F216" s="44" t="s">
        <v>69</v>
      </c>
      <c r="G216" s="50">
        <v>1</v>
      </c>
      <c r="I216" s="6"/>
      <c r="J216" s="6"/>
      <c r="K216" s="6"/>
    </row>
    <row r="217" spans="1:11">
      <c r="A217" s="35" t="s">
        <v>27</v>
      </c>
      <c r="B217" s="1"/>
      <c r="C217" s="50"/>
      <c r="D217" s="44" t="s">
        <v>88</v>
      </c>
      <c r="E217" s="50">
        <v>1</v>
      </c>
      <c r="F217" s="44" t="s">
        <v>75</v>
      </c>
      <c r="G217" s="50">
        <v>0.5</v>
      </c>
    </row>
    <row r="218" spans="1:11">
      <c r="A218" s="35" t="s">
        <v>27</v>
      </c>
      <c r="B218" s="1"/>
      <c r="C218" s="50"/>
      <c r="D218" s="44" t="s">
        <v>90</v>
      </c>
      <c r="E218" s="50">
        <v>0.5</v>
      </c>
      <c r="F218" s="44" t="s">
        <v>86</v>
      </c>
      <c r="G218" s="50">
        <v>0.5</v>
      </c>
    </row>
    <row r="219" spans="1:11">
      <c r="A219" s="35" t="s">
        <v>27</v>
      </c>
      <c r="B219" s="1"/>
      <c r="C219" s="50"/>
      <c r="D219" s="85" t="s">
        <v>123</v>
      </c>
      <c r="E219" s="52">
        <v>1</v>
      </c>
      <c r="F219" s="44" t="s">
        <v>96</v>
      </c>
      <c r="G219" s="50">
        <v>0.5</v>
      </c>
    </row>
    <row r="220" spans="1:11">
      <c r="A220" s="35" t="s">
        <v>27</v>
      </c>
      <c r="B220" s="1"/>
      <c r="C220" s="50"/>
      <c r="D220" s="44"/>
      <c r="E220" s="50"/>
      <c r="F220" s="85" t="s">
        <v>107</v>
      </c>
      <c r="G220" s="50">
        <v>0.5</v>
      </c>
    </row>
    <row r="221" spans="1:11">
      <c r="A221" s="35" t="s">
        <v>27</v>
      </c>
      <c r="B221" s="1"/>
      <c r="C221" s="50"/>
      <c r="D221" s="1"/>
      <c r="E221" s="50"/>
      <c r="F221" s="14"/>
      <c r="G221" s="65"/>
    </row>
    <row r="222" spans="1:11" s="6" customFormat="1">
      <c r="A222" s="73" t="s">
        <v>5</v>
      </c>
      <c r="B222" s="12" t="s">
        <v>2</v>
      </c>
      <c r="C222" s="81">
        <f>SUM(C214:C221)</f>
        <v>2</v>
      </c>
      <c r="D222" s="12" t="s">
        <v>3</v>
      </c>
      <c r="E222" s="81">
        <f>SUM(E214:E221)</f>
        <v>4.5</v>
      </c>
      <c r="F222" s="74" t="s">
        <v>4</v>
      </c>
      <c r="G222" s="83">
        <f>SUM(G214:G221)</f>
        <v>4.5</v>
      </c>
      <c r="I222" s="2"/>
      <c r="J222" s="2"/>
      <c r="K222" s="2"/>
    </row>
    <row r="223" spans="1:11" s="6" customFormat="1">
      <c r="A223" s="76" t="s">
        <v>6</v>
      </c>
      <c r="B223" s="11" t="s">
        <v>7</v>
      </c>
      <c r="C223" s="82">
        <f>SUM(C222*300)</f>
        <v>600</v>
      </c>
      <c r="D223" s="11" t="s">
        <v>8</v>
      </c>
      <c r="E223" s="82">
        <f>SUM(E222*200)</f>
        <v>900</v>
      </c>
      <c r="F223" s="77" t="s">
        <v>9</v>
      </c>
      <c r="G223" s="84">
        <f>SUM(G222*100)</f>
        <v>450</v>
      </c>
      <c r="I223" s="2"/>
      <c r="J223" s="2"/>
      <c r="K223" s="2"/>
    </row>
    <row r="224" spans="1:11">
      <c r="A224" s="37" t="s">
        <v>10</v>
      </c>
      <c r="B224" s="10"/>
      <c r="C224" s="53"/>
      <c r="D224" s="13">
        <f>SUM(C223,E223,G223)</f>
        <v>1950</v>
      </c>
      <c r="E224" s="53"/>
      <c r="F224" s="16"/>
      <c r="G224" s="71"/>
    </row>
    <row r="225" spans="1:11" ht="12.75" thickBot="1">
      <c r="A225" s="38" t="s">
        <v>25</v>
      </c>
      <c r="B225" s="87">
        <v>80</v>
      </c>
      <c r="C225" s="58">
        <v>20</v>
      </c>
      <c r="D225" s="20">
        <f>SUM(B225*C225)</f>
        <v>1600</v>
      </c>
      <c r="E225" s="53"/>
      <c r="F225" s="16"/>
      <c r="G225" s="71"/>
    </row>
    <row r="226" spans="1:11" ht="12" thickBot="1">
      <c r="A226" s="33" t="s">
        <v>12</v>
      </c>
      <c r="B226" s="26"/>
      <c r="C226" s="61"/>
      <c r="D226" s="27">
        <f>SUM(D224:D225)</f>
        <v>3550</v>
      </c>
      <c r="E226" s="64"/>
      <c r="F226" s="39"/>
      <c r="G226" s="72"/>
    </row>
    <row r="228" spans="1:11" ht="12" thickBot="1"/>
    <row r="229" spans="1:11">
      <c r="A229" s="34" t="s">
        <v>29</v>
      </c>
      <c r="B229" s="44" t="s">
        <v>51</v>
      </c>
      <c r="C229" s="50">
        <v>0.5</v>
      </c>
      <c r="D229" s="44" t="s">
        <v>52</v>
      </c>
      <c r="E229" s="50">
        <v>0.5</v>
      </c>
      <c r="F229" s="44" t="s">
        <v>51</v>
      </c>
      <c r="G229" s="50">
        <v>0.5</v>
      </c>
    </row>
    <row r="230" spans="1:11">
      <c r="A230" s="35" t="s">
        <v>29</v>
      </c>
      <c r="B230" s="44" t="s">
        <v>61</v>
      </c>
      <c r="C230" s="50">
        <v>0.5</v>
      </c>
      <c r="D230" s="44" t="s">
        <v>65</v>
      </c>
      <c r="E230" s="50">
        <v>1</v>
      </c>
      <c r="F230" s="44" t="s">
        <v>55</v>
      </c>
      <c r="G230" s="50">
        <v>1</v>
      </c>
    </row>
    <row r="231" spans="1:11">
      <c r="A231" s="35" t="s">
        <v>29</v>
      </c>
      <c r="B231" s="44" t="s">
        <v>65</v>
      </c>
      <c r="C231" s="50">
        <v>1</v>
      </c>
      <c r="D231" s="44" t="s">
        <v>65</v>
      </c>
      <c r="E231" s="50">
        <v>1</v>
      </c>
      <c r="F231" s="44" t="s">
        <v>62</v>
      </c>
      <c r="G231" s="50">
        <v>0.5</v>
      </c>
    </row>
    <row r="232" spans="1:11">
      <c r="A232" s="35" t="s">
        <v>29</v>
      </c>
      <c r="B232" s="44" t="s">
        <v>68</v>
      </c>
      <c r="C232" s="50">
        <v>0.5</v>
      </c>
      <c r="D232" s="44" t="s">
        <v>83</v>
      </c>
      <c r="E232" s="50">
        <v>1</v>
      </c>
      <c r="F232" s="44" t="s">
        <v>65</v>
      </c>
      <c r="G232" s="50">
        <v>1</v>
      </c>
    </row>
    <row r="233" spans="1:11">
      <c r="A233" s="35" t="s">
        <v>29</v>
      </c>
      <c r="B233" s="44" t="s">
        <v>69</v>
      </c>
      <c r="C233" s="50">
        <v>1</v>
      </c>
      <c r="D233" s="44" t="s">
        <v>97</v>
      </c>
      <c r="E233" s="50">
        <v>1</v>
      </c>
      <c r="F233" s="44" t="s">
        <v>68</v>
      </c>
      <c r="G233" s="50">
        <v>1</v>
      </c>
    </row>
    <row r="234" spans="1:11">
      <c r="A234" s="35" t="s">
        <v>29</v>
      </c>
      <c r="B234" s="44" t="s">
        <v>72</v>
      </c>
      <c r="C234" s="50">
        <v>1</v>
      </c>
      <c r="D234" s="44" t="s">
        <v>101</v>
      </c>
      <c r="E234" s="50">
        <v>1</v>
      </c>
      <c r="F234" s="44" t="s">
        <v>69</v>
      </c>
      <c r="G234" s="50">
        <v>1</v>
      </c>
      <c r="I234" s="6"/>
      <c r="J234" s="6"/>
      <c r="K234" s="6"/>
    </row>
    <row r="235" spans="1:11">
      <c r="A235" s="35" t="s">
        <v>29</v>
      </c>
      <c r="B235" s="44" t="s">
        <v>75</v>
      </c>
      <c r="C235" s="50">
        <v>0.5</v>
      </c>
      <c r="D235" s="85" t="s">
        <v>105</v>
      </c>
      <c r="E235" s="50">
        <v>1</v>
      </c>
      <c r="F235" s="44" t="s">
        <v>77</v>
      </c>
      <c r="G235" s="50">
        <v>1</v>
      </c>
      <c r="I235" s="6"/>
      <c r="J235" s="6"/>
      <c r="K235" s="6"/>
    </row>
    <row r="236" spans="1:11">
      <c r="A236" s="35" t="s">
        <v>29</v>
      </c>
      <c r="B236" s="44" t="s">
        <v>83</v>
      </c>
      <c r="C236" s="50">
        <v>0.5</v>
      </c>
      <c r="D236" s="85" t="s">
        <v>108</v>
      </c>
      <c r="E236" s="50">
        <v>0.5</v>
      </c>
      <c r="F236" s="44" t="s">
        <v>88</v>
      </c>
      <c r="G236" s="50">
        <v>1</v>
      </c>
    </row>
    <row r="237" spans="1:11">
      <c r="A237" s="35" t="s">
        <v>29</v>
      </c>
      <c r="B237" s="44" t="s">
        <v>88</v>
      </c>
      <c r="C237" s="50">
        <v>0.5</v>
      </c>
      <c r="D237" s="85" t="s">
        <v>114</v>
      </c>
      <c r="E237" s="52">
        <v>0.5</v>
      </c>
      <c r="F237" s="44" t="s">
        <v>95</v>
      </c>
      <c r="G237" s="50">
        <v>0.5</v>
      </c>
    </row>
    <row r="238" spans="1:11">
      <c r="A238" s="35" t="s">
        <v>29</v>
      </c>
      <c r="B238" s="44" t="s">
        <v>95</v>
      </c>
      <c r="C238" s="50">
        <v>0.5</v>
      </c>
      <c r="D238" s="85" t="s">
        <v>116</v>
      </c>
      <c r="E238" s="52">
        <v>1</v>
      </c>
      <c r="F238" s="85" t="s">
        <v>115</v>
      </c>
      <c r="G238" s="52">
        <v>1</v>
      </c>
    </row>
    <row r="239" spans="1:11">
      <c r="A239" s="35" t="s">
        <v>29</v>
      </c>
      <c r="B239" s="85" t="s">
        <v>119</v>
      </c>
      <c r="C239" s="52">
        <v>1</v>
      </c>
      <c r="D239" s="85" t="s">
        <v>119</v>
      </c>
      <c r="E239" s="52">
        <v>1</v>
      </c>
      <c r="F239" s="85" t="s">
        <v>120</v>
      </c>
      <c r="G239" s="52">
        <v>1</v>
      </c>
    </row>
    <row r="240" spans="1:11">
      <c r="A240" s="35" t="s">
        <v>29</v>
      </c>
      <c r="B240" s="1"/>
      <c r="C240" s="50"/>
      <c r="D240" s="85" t="s">
        <v>127</v>
      </c>
      <c r="E240" s="52">
        <v>0.5</v>
      </c>
      <c r="F240" s="85" t="s">
        <v>123</v>
      </c>
      <c r="G240" s="52">
        <v>0.5</v>
      </c>
    </row>
    <row r="241" spans="1:11">
      <c r="A241" s="35" t="s">
        <v>29</v>
      </c>
      <c r="B241" s="1"/>
      <c r="C241" s="50"/>
      <c r="D241" s="1"/>
      <c r="E241" s="50"/>
      <c r="F241" s="14"/>
      <c r="G241" s="65"/>
    </row>
    <row r="242" spans="1:11" s="6" customFormat="1">
      <c r="A242" s="73" t="s">
        <v>5</v>
      </c>
      <c r="B242" s="12" t="s">
        <v>2</v>
      </c>
      <c r="C242" s="81">
        <f>SUM(C229:C241)</f>
        <v>7.5</v>
      </c>
      <c r="D242" s="12" t="s">
        <v>3</v>
      </c>
      <c r="E242" s="81">
        <f>SUM(E229:E241)</f>
        <v>10</v>
      </c>
      <c r="F242" s="74" t="s">
        <v>4</v>
      </c>
      <c r="G242" s="83">
        <f>SUM(G229:G241)</f>
        <v>10</v>
      </c>
      <c r="I242" s="2"/>
      <c r="J242" s="2"/>
      <c r="K242" s="2"/>
    </row>
    <row r="243" spans="1:11" s="6" customFormat="1">
      <c r="A243" s="76" t="s">
        <v>6</v>
      </c>
      <c r="B243" s="11" t="s">
        <v>7</v>
      </c>
      <c r="C243" s="82">
        <f>SUM(C242*300)</f>
        <v>2250</v>
      </c>
      <c r="D243" s="11" t="s">
        <v>8</v>
      </c>
      <c r="E243" s="82">
        <f>SUM(E242*200)</f>
        <v>2000</v>
      </c>
      <c r="F243" s="77" t="s">
        <v>9</v>
      </c>
      <c r="G243" s="84">
        <f>SUM(G242*100)</f>
        <v>1000</v>
      </c>
      <c r="I243" s="2"/>
      <c r="J243" s="2"/>
      <c r="K243" s="2"/>
    </row>
    <row r="244" spans="1:11">
      <c r="A244" s="37" t="s">
        <v>10</v>
      </c>
      <c r="B244" s="10"/>
      <c r="C244" s="53"/>
      <c r="D244" s="13">
        <f>SUM(C243,E243,G243)</f>
        <v>5250</v>
      </c>
      <c r="E244" s="53"/>
      <c r="F244" s="16"/>
      <c r="G244" s="71"/>
    </row>
    <row r="245" spans="1:11" ht="12.75" thickBot="1">
      <c r="A245" s="38" t="s">
        <v>25</v>
      </c>
      <c r="B245" s="87">
        <v>160</v>
      </c>
      <c r="C245" s="58">
        <v>20</v>
      </c>
      <c r="D245" s="20">
        <f>SUM(B245*C245)</f>
        <v>3200</v>
      </c>
      <c r="E245" s="53"/>
      <c r="F245" s="16"/>
      <c r="G245" s="71"/>
      <c r="I245" s="6"/>
      <c r="J245" s="6"/>
      <c r="K245" s="6"/>
    </row>
    <row r="246" spans="1:11" ht="12" thickBot="1">
      <c r="A246" s="33" t="s">
        <v>12</v>
      </c>
      <c r="B246" s="26"/>
      <c r="C246" s="61"/>
      <c r="D246" s="27">
        <f>SUM(D244:D245)</f>
        <v>8450</v>
      </c>
      <c r="E246" s="64"/>
      <c r="F246" s="39"/>
      <c r="G246" s="72"/>
      <c r="I246" s="6"/>
      <c r="J246" s="6"/>
      <c r="K246" s="6"/>
    </row>
    <row r="248" spans="1:11" ht="12" thickBot="1"/>
    <row r="249" spans="1:11">
      <c r="A249" s="34" t="s">
        <v>31</v>
      </c>
      <c r="B249" s="44" t="s">
        <v>67</v>
      </c>
      <c r="C249" s="50">
        <v>1</v>
      </c>
      <c r="D249" s="44" t="s">
        <v>55</v>
      </c>
      <c r="E249" s="50">
        <v>0.5</v>
      </c>
      <c r="F249" s="44" t="s">
        <v>55</v>
      </c>
      <c r="G249" s="50">
        <v>0.5</v>
      </c>
    </row>
    <row r="250" spans="1:11">
      <c r="A250" s="35" t="s">
        <v>31</v>
      </c>
      <c r="B250" s="44" t="s">
        <v>71</v>
      </c>
      <c r="C250" s="50">
        <v>1</v>
      </c>
      <c r="D250" s="44" t="s">
        <v>68</v>
      </c>
      <c r="E250" s="50">
        <v>1</v>
      </c>
      <c r="F250" s="44" t="s">
        <v>67</v>
      </c>
      <c r="G250" s="50">
        <v>1</v>
      </c>
    </row>
    <row r="251" spans="1:11">
      <c r="A251" s="35" t="s">
        <v>31</v>
      </c>
      <c r="B251" s="44" t="s">
        <v>76</v>
      </c>
      <c r="C251" s="50">
        <v>0.5</v>
      </c>
      <c r="D251" s="85" t="s">
        <v>125</v>
      </c>
      <c r="E251" s="52">
        <v>1</v>
      </c>
      <c r="F251" s="44" t="s">
        <v>71</v>
      </c>
      <c r="G251" s="50">
        <v>1</v>
      </c>
    </row>
    <row r="252" spans="1:11">
      <c r="A252" s="35" t="s">
        <v>31</v>
      </c>
      <c r="B252" s="44" t="s">
        <v>81</v>
      </c>
      <c r="C252" s="50">
        <v>0.5</v>
      </c>
      <c r="D252" s="14"/>
      <c r="E252" s="50"/>
      <c r="F252" s="44" t="s">
        <v>100</v>
      </c>
      <c r="G252" s="50">
        <v>0.5</v>
      </c>
    </row>
    <row r="253" spans="1:11">
      <c r="A253" s="35" t="s">
        <v>31</v>
      </c>
      <c r="B253" s="44" t="s">
        <v>84</v>
      </c>
      <c r="C253" s="50">
        <v>1</v>
      </c>
      <c r="D253" s="14"/>
      <c r="E253" s="50"/>
      <c r="F253" s="85" t="s">
        <v>121</v>
      </c>
      <c r="G253" s="52">
        <v>0.5</v>
      </c>
    </row>
    <row r="254" spans="1:11">
      <c r="A254" s="35" t="s">
        <v>31</v>
      </c>
      <c r="B254" s="44" t="s">
        <v>103</v>
      </c>
      <c r="C254" s="50">
        <v>0.5</v>
      </c>
      <c r="D254" s="14"/>
      <c r="E254" s="50"/>
      <c r="F254" s="44"/>
      <c r="G254" s="78"/>
    </row>
    <row r="255" spans="1:11">
      <c r="A255" s="35" t="s">
        <v>31</v>
      </c>
      <c r="B255" s="1"/>
      <c r="C255" s="50"/>
      <c r="D255" s="14"/>
      <c r="E255" s="50"/>
      <c r="F255" s="14"/>
      <c r="G255" s="65"/>
    </row>
    <row r="256" spans="1:11" s="6" customFormat="1">
      <c r="A256" s="73" t="s">
        <v>5</v>
      </c>
      <c r="B256" s="12" t="s">
        <v>2</v>
      </c>
      <c r="C256" s="81">
        <f>SUM(C249:C255)</f>
        <v>4.5</v>
      </c>
      <c r="D256" s="12" t="s">
        <v>3</v>
      </c>
      <c r="E256" s="81">
        <f>SUM(E249:E255)</f>
        <v>2.5</v>
      </c>
      <c r="F256" s="74" t="s">
        <v>4</v>
      </c>
      <c r="G256" s="83">
        <f>SUM(G249:G255)</f>
        <v>3.5</v>
      </c>
      <c r="I256" s="2"/>
      <c r="J256" s="2"/>
      <c r="K256" s="2"/>
    </row>
    <row r="257" spans="1:11" s="6" customFormat="1">
      <c r="A257" s="76" t="s">
        <v>6</v>
      </c>
      <c r="B257" s="11" t="s">
        <v>7</v>
      </c>
      <c r="C257" s="82">
        <f>SUM(C256*300)</f>
        <v>1350</v>
      </c>
      <c r="D257" s="11" t="s">
        <v>8</v>
      </c>
      <c r="E257" s="82">
        <f>SUM(E256*200)</f>
        <v>500</v>
      </c>
      <c r="F257" s="77" t="s">
        <v>9</v>
      </c>
      <c r="G257" s="84">
        <f>SUM(G256*100)</f>
        <v>350</v>
      </c>
      <c r="I257" s="2"/>
      <c r="J257" s="2"/>
      <c r="K257" s="2"/>
    </row>
    <row r="258" spans="1:11">
      <c r="A258" s="37" t="s">
        <v>10</v>
      </c>
      <c r="B258" s="10"/>
      <c r="C258" s="53"/>
      <c r="D258" s="13">
        <f>SUM(C257,E257,G257)</f>
        <v>2200</v>
      </c>
      <c r="E258" s="53"/>
      <c r="F258" s="16"/>
      <c r="G258" s="71"/>
    </row>
    <row r="259" spans="1:11" ht="12.75" thickBot="1">
      <c r="A259" s="38" t="s">
        <v>25</v>
      </c>
      <c r="B259" s="87">
        <v>57</v>
      </c>
      <c r="C259" s="58">
        <v>20</v>
      </c>
      <c r="D259" s="20">
        <f>SUM(B259*C259)</f>
        <v>1140</v>
      </c>
      <c r="E259" s="53"/>
      <c r="F259" s="16"/>
      <c r="G259" s="71"/>
      <c r="I259" s="6"/>
      <c r="J259" s="6"/>
      <c r="K259" s="6"/>
    </row>
    <row r="260" spans="1:11" ht="12" thickBot="1">
      <c r="A260" s="33" t="s">
        <v>12</v>
      </c>
      <c r="B260" s="26"/>
      <c r="C260" s="61"/>
      <c r="D260" s="27">
        <f>SUM(D258:D259)</f>
        <v>3340</v>
      </c>
      <c r="E260" s="64"/>
      <c r="F260" s="39"/>
      <c r="G260" s="72"/>
      <c r="I260" s="6"/>
      <c r="J260" s="6"/>
      <c r="K260" s="6"/>
    </row>
    <row r="262" spans="1:11" ht="12" thickBot="1"/>
    <row r="263" spans="1:11">
      <c r="A263" s="34" t="s">
        <v>33</v>
      </c>
      <c r="B263" s="44" t="s">
        <v>57</v>
      </c>
      <c r="C263" s="50">
        <v>1</v>
      </c>
      <c r="D263" s="44" t="s">
        <v>50</v>
      </c>
      <c r="E263" s="50">
        <v>0.5</v>
      </c>
      <c r="F263" s="44" t="s">
        <v>68</v>
      </c>
      <c r="G263" s="50">
        <v>1</v>
      </c>
    </row>
    <row r="264" spans="1:11">
      <c r="A264" s="35" t="s">
        <v>33</v>
      </c>
      <c r="B264" s="85" t="s">
        <v>127</v>
      </c>
      <c r="C264" s="52">
        <v>0.5</v>
      </c>
      <c r="D264" s="44" t="s">
        <v>91</v>
      </c>
      <c r="E264" s="50">
        <v>0.5</v>
      </c>
      <c r="F264" s="44" t="s">
        <v>75</v>
      </c>
      <c r="G264" s="50">
        <v>0.5</v>
      </c>
    </row>
    <row r="265" spans="1:11">
      <c r="A265" s="35" t="s">
        <v>33</v>
      </c>
      <c r="B265" s="1"/>
      <c r="C265" s="50"/>
      <c r="D265" s="44" t="s">
        <v>100</v>
      </c>
      <c r="E265" s="50">
        <v>1</v>
      </c>
      <c r="F265" s="44" t="s">
        <v>91</v>
      </c>
      <c r="G265" s="50">
        <v>0.5</v>
      </c>
    </row>
    <row r="266" spans="1:11">
      <c r="A266" s="35" t="s">
        <v>33</v>
      </c>
      <c r="B266" s="1"/>
      <c r="C266" s="50"/>
      <c r="D266" s="85" t="s">
        <v>127</v>
      </c>
      <c r="E266" s="52">
        <v>0.5</v>
      </c>
      <c r="F266" s="85" t="s">
        <v>126</v>
      </c>
      <c r="G266" s="52">
        <v>1</v>
      </c>
    </row>
    <row r="267" spans="1:11">
      <c r="A267" s="35" t="s">
        <v>33</v>
      </c>
      <c r="B267" s="1"/>
      <c r="C267" s="50"/>
      <c r="D267" s="1"/>
      <c r="E267" s="50"/>
      <c r="F267" s="85"/>
      <c r="G267" s="52"/>
    </row>
    <row r="268" spans="1:11" s="6" customFormat="1">
      <c r="A268" s="73" t="s">
        <v>5</v>
      </c>
      <c r="B268" s="12" t="s">
        <v>2</v>
      </c>
      <c r="C268" s="81">
        <f>SUM(C263:C267)</f>
        <v>1.5</v>
      </c>
      <c r="D268" s="12" t="s">
        <v>3</v>
      </c>
      <c r="E268" s="81">
        <f>SUM(E263:E267)</f>
        <v>2.5</v>
      </c>
      <c r="F268" s="74" t="s">
        <v>4</v>
      </c>
      <c r="G268" s="83">
        <f>SUM(G263:G267)</f>
        <v>3</v>
      </c>
      <c r="I268" s="2"/>
      <c r="J268" s="2"/>
      <c r="K268" s="2"/>
    </row>
    <row r="269" spans="1:11" s="6" customFormat="1">
      <c r="A269" s="76" t="s">
        <v>6</v>
      </c>
      <c r="B269" s="11" t="s">
        <v>7</v>
      </c>
      <c r="C269" s="82">
        <f>SUM(C268*300)</f>
        <v>450</v>
      </c>
      <c r="D269" s="11" t="s">
        <v>8</v>
      </c>
      <c r="E269" s="82">
        <f>SUM(E268*200)</f>
        <v>500</v>
      </c>
      <c r="F269" s="77" t="s">
        <v>9</v>
      </c>
      <c r="G269" s="84">
        <f>SUM(G268*100)</f>
        <v>300</v>
      </c>
      <c r="I269" s="2"/>
      <c r="J269" s="2"/>
      <c r="K269" s="2"/>
    </row>
    <row r="270" spans="1:11">
      <c r="A270" s="37" t="s">
        <v>10</v>
      </c>
      <c r="B270" s="10"/>
      <c r="C270" s="53"/>
      <c r="D270" s="13">
        <f>SUM(C269,E269,G269)</f>
        <v>1250</v>
      </c>
      <c r="E270" s="53"/>
      <c r="F270" s="16"/>
      <c r="G270" s="71"/>
    </row>
    <row r="271" spans="1:11" ht="12.75" thickBot="1">
      <c r="A271" s="38" t="s">
        <v>25</v>
      </c>
      <c r="B271" s="87">
        <v>45</v>
      </c>
      <c r="C271" s="58">
        <v>20</v>
      </c>
      <c r="D271" s="20">
        <f>SUM(B271*C271)</f>
        <v>900</v>
      </c>
      <c r="E271" s="53"/>
      <c r="F271" s="16"/>
      <c r="G271" s="71"/>
    </row>
    <row r="272" spans="1:11" ht="12" thickBot="1">
      <c r="A272" s="33" t="s">
        <v>12</v>
      </c>
      <c r="B272" s="26"/>
      <c r="C272" s="61"/>
      <c r="D272" s="27">
        <f>SUM(D270:D271)</f>
        <v>2150</v>
      </c>
      <c r="E272" s="64"/>
      <c r="F272" s="39"/>
      <c r="G272" s="72"/>
      <c r="I272" s="6"/>
      <c r="J272" s="6"/>
      <c r="K272" s="6"/>
    </row>
    <row r="273" spans="1:11">
      <c r="I273" s="6"/>
      <c r="J273" s="6"/>
      <c r="K273" s="6"/>
    </row>
    <row r="274" spans="1:11" ht="12" thickBot="1"/>
    <row r="275" spans="1:11">
      <c r="A275" s="34" t="s">
        <v>34</v>
      </c>
      <c r="B275" s="44" t="s">
        <v>85</v>
      </c>
      <c r="C275" s="50">
        <v>0.5</v>
      </c>
      <c r="D275" s="44" t="s">
        <v>60</v>
      </c>
      <c r="E275" s="50">
        <v>0.5</v>
      </c>
      <c r="F275" s="44" t="s">
        <v>60</v>
      </c>
      <c r="G275" s="50">
        <v>1</v>
      </c>
    </row>
    <row r="276" spans="1:11">
      <c r="A276" s="35" t="s">
        <v>34</v>
      </c>
      <c r="B276" s="85" t="s">
        <v>110</v>
      </c>
      <c r="C276" s="50">
        <v>0.5</v>
      </c>
      <c r="D276" s="44" t="s">
        <v>61</v>
      </c>
      <c r="E276" s="50">
        <v>0.5</v>
      </c>
      <c r="F276" s="44" t="s">
        <v>64</v>
      </c>
      <c r="G276" s="50">
        <v>0.5</v>
      </c>
    </row>
    <row r="277" spans="1:11">
      <c r="A277" s="35" t="s">
        <v>34</v>
      </c>
      <c r="B277" s="85" t="s">
        <v>115</v>
      </c>
      <c r="C277" s="52">
        <v>1</v>
      </c>
      <c r="D277" s="44" t="s">
        <v>82</v>
      </c>
      <c r="E277" s="50">
        <v>0.5</v>
      </c>
      <c r="F277" s="44" t="s">
        <v>74</v>
      </c>
      <c r="G277" s="50">
        <v>1</v>
      </c>
    </row>
    <row r="278" spans="1:11">
      <c r="A278" s="35" t="s">
        <v>34</v>
      </c>
      <c r="B278" s="85" t="s">
        <v>122</v>
      </c>
      <c r="C278" s="52">
        <v>1</v>
      </c>
      <c r="D278" s="44" t="s">
        <v>87</v>
      </c>
      <c r="E278" s="50">
        <v>1</v>
      </c>
      <c r="F278" s="44" t="s">
        <v>82</v>
      </c>
      <c r="G278" s="50">
        <v>0.5</v>
      </c>
    </row>
    <row r="279" spans="1:11">
      <c r="A279" s="35" t="s">
        <v>34</v>
      </c>
      <c r="B279" s="85"/>
      <c r="C279" s="52"/>
      <c r="D279" s="85" t="s">
        <v>107</v>
      </c>
      <c r="E279" s="50">
        <v>1</v>
      </c>
      <c r="F279" s="44" t="s">
        <v>86</v>
      </c>
      <c r="G279" s="50">
        <v>0.5</v>
      </c>
    </row>
    <row r="280" spans="1:11">
      <c r="A280" s="35" t="s">
        <v>34</v>
      </c>
      <c r="B280" s="79"/>
      <c r="C280" s="80"/>
      <c r="D280" s="85" t="s">
        <v>120</v>
      </c>
      <c r="E280" s="52">
        <v>0.5</v>
      </c>
      <c r="F280" s="85" t="s">
        <v>129</v>
      </c>
      <c r="G280" s="52">
        <v>1</v>
      </c>
    </row>
    <row r="281" spans="1:11">
      <c r="A281" s="35" t="s">
        <v>34</v>
      </c>
      <c r="B281" s="79"/>
      <c r="C281" s="80"/>
      <c r="D281" s="85" t="s">
        <v>129</v>
      </c>
      <c r="E281" s="52">
        <v>1</v>
      </c>
      <c r="F281" s="44"/>
      <c r="G281" s="78"/>
    </row>
    <row r="282" spans="1:11">
      <c r="A282" s="35" t="s">
        <v>34</v>
      </c>
      <c r="B282" s="1"/>
      <c r="C282" s="50"/>
      <c r="D282" s="14"/>
      <c r="E282" s="50"/>
      <c r="F282" s="1"/>
      <c r="G282" s="65"/>
      <c r="I282" s="6"/>
      <c r="J282" s="6"/>
      <c r="K282" s="6"/>
    </row>
    <row r="283" spans="1:11" s="6" customFormat="1">
      <c r="A283" s="73" t="s">
        <v>5</v>
      </c>
      <c r="B283" s="12" t="s">
        <v>2</v>
      </c>
      <c r="C283" s="81">
        <f>SUM(C275:C282)</f>
        <v>3</v>
      </c>
      <c r="D283" s="12" t="s">
        <v>3</v>
      </c>
      <c r="E283" s="81">
        <f>SUM(E275:E282)</f>
        <v>5</v>
      </c>
      <c r="F283" s="74" t="s">
        <v>4</v>
      </c>
      <c r="G283" s="83">
        <f>SUM(G275:G282)</f>
        <v>4.5</v>
      </c>
      <c r="I283" s="2"/>
      <c r="J283" s="2"/>
      <c r="K283" s="2"/>
    </row>
    <row r="284" spans="1:11" s="6" customFormat="1">
      <c r="A284" s="76" t="s">
        <v>6</v>
      </c>
      <c r="B284" s="11" t="s">
        <v>7</v>
      </c>
      <c r="C284" s="82">
        <f>SUM(C283*300)</f>
        <v>900</v>
      </c>
      <c r="D284" s="11" t="s">
        <v>8</v>
      </c>
      <c r="E284" s="82">
        <f>SUM(E283*200)</f>
        <v>1000</v>
      </c>
      <c r="F284" s="77" t="s">
        <v>9</v>
      </c>
      <c r="G284" s="84">
        <f>SUM(G283*100)</f>
        <v>450</v>
      </c>
      <c r="I284" s="2"/>
      <c r="J284" s="2"/>
      <c r="K284" s="2"/>
    </row>
    <row r="285" spans="1:11">
      <c r="A285" s="37" t="s">
        <v>10</v>
      </c>
      <c r="B285" s="10"/>
      <c r="C285" s="53"/>
      <c r="D285" s="13">
        <f>SUM(C284,E284,G284)</f>
        <v>2350</v>
      </c>
      <c r="E285" s="53"/>
      <c r="F285" s="16"/>
      <c r="G285" s="71"/>
    </row>
    <row r="286" spans="1:11" ht="12.75" thickBot="1">
      <c r="A286" s="38" t="s">
        <v>25</v>
      </c>
      <c r="B286" s="87">
        <v>68</v>
      </c>
      <c r="C286" s="58">
        <v>20</v>
      </c>
      <c r="D286" s="20">
        <f>SUM(B286*C286)</f>
        <v>1360</v>
      </c>
      <c r="E286" s="53"/>
      <c r="F286" s="16"/>
      <c r="G286" s="71"/>
    </row>
    <row r="287" spans="1:11" ht="12" thickBot="1">
      <c r="A287" s="33" t="s">
        <v>12</v>
      </c>
      <c r="B287" s="26"/>
      <c r="C287" s="61"/>
      <c r="D287" s="27">
        <f>SUM(D285:D286)</f>
        <v>3710</v>
      </c>
      <c r="E287" s="64"/>
      <c r="F287" s="39"/>
      <c r="G287" s="72"/>
    </row>
    <row r="289" spans="1:11" ht="12" thickBot="1"/>
    <row r="290" spans="1:11">
      <c r="A290" s="34" t="s">
        <v>30</v>
      </c>
      <c r="B290" s="44" t="s">
        <v>91</v>
      </c>
      <c r="C290" s="50">
        <v>0.5</v>
      </c>
      <c r="D290" s="85" t="s">
        <v>130</v>
      </c>
      <c r="E290" s="52">
        <v>1</v>
      </c>
      <c r="F290" s="44" t="s">
        <v>53</v>
      </c>
      <c r="G290" s="50">
        <v>1</v>
      </c>
    </row>
    <row r="291" spans="1:11">
      <c r="A291" s="35" t="s">
        <v>30</v>
      </c>
      <c r="B291" s="44" t="s">
        <v>98</v>
      </c>
      <c r="C291" s="50">
        <v>1</v>
      </c>
      <c r="D291" s="46"/>
      <c r="E291" s="56"/>
      <c r="F291" s="44" t="s">
        <v>61</v>
      </c>
      <c r="G291" s="50">
        <v>1</v>
      </c>
      <c r="I291" s="6"/>
      <c r="J291" s="6"/>
      <c r="K291" s="6"/>
    </row>
    <row r="292" spans="1:11">
      <c r="A292" s="35" t="s">
        <v>30</v>
      </c>
      <c r="B292" s="45"/>
      <c r="C292" s="56"/>
      <c r="D292" s="45"/>
      <c r="E292" s="56"/>
      <c r="F292" s="46"/>
      <c r="G292" s="69"/>
      <c r="I292" s="6"/>
      <c r="J292" s="6"/>
      <c r="K292" s="6"/>
    </row>
    <row r="293" spans="1:11" s="6" customFormat="1">
      <c r="A293" s="73" t="s">
        <v>5</v>
      </c>
      <c r="B293" s="12" t="s">
        <v>2</v>
      </c>
      <c r="C293" s="81">
        <f>SUM(C290:C292)</f>
        <v>1.5</v>
      </c>
      <c r="D293" s="12" t="s">
        <v>3</v>
      </c>
      <c r="E293" s="81">
        <f>SUM(E290:E292)</f>
        <v>1</v>
      </c>
      <c r="F293" s="74" t="s">
        <v>4</v>
      </c>
      <c r="G293" s="83">
        <f>SUM(G290:G292)</f>
        <v>2</v>
      </c>
      <c r="I293" s="2"/>
      <c r="J293" s="2"/>
      <c r="K293" s="2"/>
    </row>
    <row r="294" spans="1:11" s="6" customFormat="1">
      <c r="A294" s="76" t="s">
        <v>6</v>
      </c>
      <c r="B294" s="11" t="s">
        <v>7</v>
      </c>
      <c r="C294" s="82">
        <f>SUM(C293*300)</f>
        <v>450</v>
      </c>
      <c r="D294" s="11" t="s">
        <v>8</v>
      </c>
      <c r="E294" s="82">
        <f>SUM(E293*200)</f>
        <v>200</v>
      </c>
      <c r="F294" s="77" t="s">
        <v>9</v>
      </c>
      <c r="G294" s="84">
        <f>SUM(G293*100)</f>
        <v>200</v>
      </c>
      <c r="I294" s="2"/>
      <c r="J294" s="2"/>
      <c r="K294" s="2"/>
    </row>
    <row r="295" spans="1:11">
      <c r="A295" s="37" t="s">
        <v>10</v>
      </c>
      <c r="B295" s="10"/>
      <c r="C295" s="53"/>
      <c r="D295" s="13">
        <f>SUM(C294,E294,G294)</f>
        <v>850</v>
      </c>
      <c r="E295" s="53"/>
      <c r="F295" s="16"/>
      <c r="G295" s="71"/>
    </row>
    <row r="296" spans="1:11" ht="12.75" thickBot="1">
      <c r="A296" s="38" t="s">
        <v>25</v>
      </c>
      <c r="B296" s="87">
        <v>39.5</v>
      </c>
      <c r="C296" s="58">
        <v>20</v>
      </c>
      <c r="D296" s="20">
        <f>SUM(B296*C296)</f>
        <v>790</v>
      </c>
      <c r="E296" s="53"/>
      <c r="F296" s="16"/>
      <c r="G296" s="71"/>
    </row>
    <row r="297" spans="1:11" ht="12" thickBot="1">
      <c r="A297" s="33" t="s">
        <v>12</v>
      </c>
      <c r="B297" s="26"/>
      <c r="C297" s="61"/>
      <c r="D297" s="27">
        <f>SUM(D295:D296)</f>
        <v>1640</v>
      </c>
      <c r="E297" s="64"/>
      <c r="F297" s="39"/>
      <c r="G297" s="72"/>
    </row>
    <row r="299" spans="1:11" ht="12" thickBot="1"/>
    <row r="300" spans="1:11">
      <c r="A300" s="42" t="s">
        <v>35</v>
      </c>
      <c r="B300" s="44" t="s">
        <v>63</v>
      </c>
      <c r="C300" s="50">
        <v>1</v>
      </c>
      <c r="D300" s="85" t="s">
        <v>110</v>
      </c>
      <c r="E300" s="50">
        <v>0.5</v>
      </c>
      <c r="F300" s="85" t="s">
        <v>117</v>
      </c>
      <c r="G300" s="52">
        <v>1</v>
      </c>
    </row>
    <row r="301" spans="1:11" s="6" customFormat="1">
      <c r="A301" s="73" t="s">
        <v>5</v>
      </c>
      <c r="B301" s="12" t="s">
        <v>2</v>
      </c>
      <c r="C301" s="81">
        <f>SUM(C300:C300)</f>
        <v>1</v>
      </c>
      <c r="D301" s="12" t="s">
        <v>3</v>
      </c>
      <c r="E301" s="81">
        <f>SUM(E300:E300)</f>
        <v>0.5</v>
      </c>
      <c r="F301" s="74" t="s">
        <v>4</v>
      </c>
      <c r="G301" s="81">
        <f>SUM(G300:G300)</f>
        <v>1</v>
      </c>
      <c r="I301" s="2"/>
      <c r="J301" s="2"/>
      <c r="K301" s="2"/>
    </row>
    <row r="302" spans="1:11" s="6" customFormat="1">
      <c r="A302" s="76" t="s">
        <v>6</v>
      </c>
      <c r="B302" s="11" t="s">
        <v>7</v>
      </c>
      <c r="C302" s="82">
        <f>SUM(C301*300)</f>
        <v>300</v>
      </c>
      <c r="D302" s="11" t="s">
        <v>8</v>
      </c>
      <c r="E302" s="82">
        <f>SUM(E301*200)</f>
        <v>100</v>
      </c>
      <c r="F302" s="77" t="s">
        <v>9</v>
      </c>
      <c r="G302" s="84">
        <f>SUM(G301*100)</f>
        <v>100</v>
      </c>
      <c r="I302" s="2"/>
      <c r="J302" s="2"/>
      <c r="K302" s="2"/>
    </row>
    <row r="303" spans="1:11">
      <c r="A303" s="37" t="s">
        <v>10</v>
      </c>
      <c r="B303" s="10"/>
      <c r="C303" s="53"/>
      <c r="D303" s="13">
        <f>SUM(C302,E302,G302)</f>
        <v>500</v>
      </c>
      <c r="E303" s="53"/>
      <c r="F303" s="16"/>
      <c r="G303" s="71"/>
    </row>
    <row r="304" spans="1:11" ht="12.75" thickBot="1">
      <c r="A304" s="38" t="s">
        <v>25</v>
      </c>
      <c r="B304" s="87">
        <v>20</v>
      </c>
      <c r="C304" s="58">
        <v>20</v>
      </c>
      <c r="D304" s="20">
        <f>SUM(B304*C304)</f>
        <v>400</v>
      </c>
      <c r="E304" s="53"/>
      <c r="F304" s="16"/>
      <c r="G304" s="71"/>
    </row>
    <row r="305" spans="1:7" ht="12" thickBot="1">
      <c r="A305" s="33" t="s">
        <v>12</v>
      </c>
      <c r="B305" s="26"/>
      <c r="C305" s="61"/>
      <c r="D305" s="27">
        <f>SUM(D303:D304)</f>
        <v>900</v>
      </c>
      <c r="E305" s="64"/>
      <c r="F305" s="39"/>
      <c r="G305" s="72"/>
    </row>
  </sheetData>
  <mergeCells count="4">
    <mergeCell ref="B1:D1"/>
    <mergeCell ref="B2:D2"/>
    <mergeCell ref="B3:D3"/>
    <mergeCell ref="B4:D4"/>
  </mergeCells>
  <phoneticPr fontId="1" type="noConversion"/>
  <pageMargins left="0.7" right="0.7" top="0.75" bottom="0.75" header="0.3" footer="0.3"/>
  <pageSetup paperSize="9" scale="94" orientation="portrait" r:id="rId1"/>
  <rowBreaks count="2" manualBreakCount="2">
    <brk id="102" max="6" man="1"/>
    <brk id="21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40318-7342-4F47-9646-D4095E83D080}">
  <dimension ref="A1:O40"/>
  <sheetViews>
    <sheetView topLeftCell="B1" workbookViewId="0">
      <selection activeCell="H29" sqref="H29"/>
    </sheetView>
  </sheetViews>
  <sheetFormatPr defaultRowHeight="13.5"/>
  <cols>
    <col min="1" max="1" width="4.75" style="94" bestFit="1" customWidth="1"/>
    <col min="2" max="2" width="8" style="94" bestFit="1" customWidth="1"/>
    <col min="3" max="3" width="5.875" style="94" bestFit="1" customWidth="1"/>
    <col min="4" max="5" width="9" style="94"/>
    <col min="6" max="6" width="4.75" style="94" bestFit="1" customWidth="1"/>
    <col min="7" max="7" width="8" style="94" bestFit="1" customWidth="1"/>
    <col min="8" max="8" width="5.875" style="94" bestFit="1" customWidth="1"/>
    <col min="9" max="9" width="9" style="94"/>
    <col min="10" max="10" width="5.875" style="94" bestFit="1" customWidth="1"/>
    <col min="11" max="13" width="8" style="94" bestFit="1" customWidth="1"/>
    <col min="14" max="14" width="4.125" style="94" bestFit="1" customWidth="1"/>
    <col min="15" max="15" width="5" style="94" bestFit="1" customWidth="1"/>
    <col min="16" max="16384" width="9" style="94"/>
  </cols>
  <sheetData>
    <row r="1" spans="1:15">
      <c r="B1" s="94" t="s">
        <v>146</v>
      </c>
      <c r="F1" s="95" t="s">
        <v>145</v>
      </c>
      <c r="G1" s="95"/>
      <c r="H1" s="95"/>
      <c r="I1" s="95"/>
      <c r="J1" s="95"/>
      <c r="K1" s="95"/>
      <c r="L1" s="95"/>
      <c r="M1" s="95"/>
      <c r="N1" s="95"/>
      <c r="O1" s="95"/>
    </row>
    <row r="2" spans="1:15">
      <c r="A2" s="94" t="s">
        <v>133</v>
      </c>
      <c r="F2" s="94" t="s">
        <v>133</v>
      </c>
      <c r="G2" s="94" t="s">
        <v>134</v>
      </c>
      <c r="H2" s="94" t="s">
        <v>136</v>
      </c>
      <c r="J2" s="94" t="s">
        <v>137</v>
      </c>
      <c r="K2" s="94" t="s">
        <v>138</v>
      </c>
      <c r="L2" s="94" t="s">
        <v>139</v>
      </c>
      <c r="M2" s="94" t="s">
        <v>140</v>
      </c>
    </row>
    <row r="3" spans="1:15">
      <c r="L3" s="94" t="s">
        <v>141</v>
      </c>
      <c r="M3" s="94" t="s">
        <v>142</v>
      </c>
      <c r="N3" s="94" t="s">
        <v>143</v>
      </c>
      <c r="O3" s="94" t="s">
        <v>144</v>
      </c>
    </row>
    <row r="4" spans="1:15">
      <c r="A4" s="94">
        <v>1</v>
      </c>
      <c r="F4" s="94">
        <v>1</v>
      </c>
      <c r="G4" s="94" t="s">
        <v>0</v>
      </c>
      <c r="H4" s="94">
        <v>11770</v>
      </c>
      <c r="J4" s="94">
        <v>203.5</v>
      </c>
      <c r="K4" s="94">
        <v>4070</v>
      </c>
      <c r="L4" s="94">
        <v>7700</v>
      </c>
      <c r="M4" s="94">
        <v>14.5</v>
      </c>
      <c r="N4" s="94">
        <v>9.5</v>
      </c>
      <c r="O4" s="94">
        <v>14.5</v>
      </c>
    </row>
    <row r="5" spans="1:15">
      <c r="A5" s="94">
        <v>2</v>
      </c>
      <c r="F5" s="94">
        <v>2</v>
      </c>
      <c r="G5" s="94" t="s">
        <v>1</v>
      </c>
      <c r="H5" s="94">
        <v>11220</v>
      </c>
      <c r="J5" s="94">
        <v>216</v>
      </c>
      <c r="K5" s="94">
        <v>4320</v>
      </c>
      <c r="L5" s="94">
        <v>6900</v>
      </c>
      <c r="M5" s="94">
        <v>11</v>
      </c>
      <c r="N5" s="94">
        <v>9</v>
      </c>
      <c r="O5" s="94">
        <v>18</v>
      </c>
    </row>
    <row r="6" spans="1:15">
      <c r="A6" s="94">
        <v>3</v>
      </c>
      <c r="F6" s="94">
        <v>3</v>
      </c>
      <c r="G6" s="94" t="s">
        <v>16</v>
      </c>
      <c r="H6" s="94">
        <v>8610</v>
      </c>
      <c r="J6" s="94">
        <v>155.5</v>
      </c>
      <c r="K6" s="94">
        <v>3110</v>
      </c>
      <c r="L6" s="94">
        <v>5500</v>
      </c>
      <c r="M6" s="94">
        <v>9</v>
      </c>
      <c r="N6" s="94">
        <v>6.5</v>
      </c>
      <c r="O6" s="94">
        <v>15</v>
      </c>
    </row>
    <row r="7" spans="1:15">
      <c r="A7" s="94">
        <v>4</v>
      </c>
      <c r="F7" s="94">
        <v>4</v>
      </c>
      <c r="G7" s="94" t="s">
        <v>29</v>
      </c>
      <c r="H7" s="94">
        <v>8450</v>
      </c>
      <c r="J7" s="94">
        <v>160</v>
      </c>
      <c r="K7" s="94">
        <v>3200</v>
      </c>
      <c r="L7" s="94">
        <v>5250</v>
      </c>
      <c r="M7" s="94">
        <v>7.5</v>
      </c>
      <c r="N7" s="94">
        <v>10</v>
      </c>
      <c r="O7" s="94">
        <v>10</v>
      </c>
    </row>
    <row r="8" spans="1:15">
      <c r="A8" s="94">
        <v>5</v>
      </c>
      <c r="F8" s="94">
        <v>5</v>
      </c>
      <c r="G8" s="94" t="s">
        <v>14</v>
      </c>
      <c r="H8" s="94">
        <v>8230</v>
      </c>
      <c r="J8" s="94">
        <v>161.5</v>
      </c>
      <c r="K8" s="94">
        <v>3230</v>
      </c>
      <c r="L8" s="94">
        <v>5000</v>
      </c>
      <c r="M8" s="94">
        <v>7</v>
      </c>
      <c r="N8" s="94">
        <v>9.5</v>
      </c>
      <c r="O8" s="94">
        <v>10</v>
      </c>
    </row>
    <row r="9" spans="1:15">
      <c r="A9" s="94">
        <v>6</v>
      </c>
      <c r="F9" s="94">
        <v>6</v>
      </c>
      <c r="G9" s="94" t="s">
        <v>28</v>
      </c>
      <c r="H9" s="94">
        <v>7830</v>
      </c>
      <c r="J9" s="94">
        <v>159</v>
      </c>
      <c r="K9" s="94">
        <v>3180</v>
      </c>
      <c r="L9" s="94">
        <v>4650</v>
      </c>
      <c r="M9" s="94">
        <v>7</v>
      </c>
      <c r="N9" s="94">
        <v>7</v>
      </c>
      <c r="O9" s="94">
        <v>11.5</v>
      </c>
    </row>
    <row r="10" spans="1:15">
      <c r="A10" s="94">
        <v>7</v>
      </c>
      <c r="F10" s="94">
        <v>7</v>
      </c>
      <c r="G10" s="94" t="s">
        <v>15</v>
      </c>
      <c r="H10" s="94">
        <v>6770</v>
      </c>
      <c r="J10" s="94">
        <v>158.5</v>
      </c>
      <c r="K10" s="94">
        <v>3170</v>
      </c>
      <c r="L10" s="94">
        <v>3600</v>
      </c>
      <c r="M10" s="94">
        <v>5</v>
      </c>
      <c r="N10" s="94">
        <v>6.5</v>
      </c>
      <c r="O10" s="94">
        <v>8</v>
      </c>
    </row>
    <row r="11" spans="1:15">
      <c r="A11" s="94">
        <v>8</v>
      </c>
      <c r="F11" s="94">
        <v>8</v>
      </c>
      <c r="G11" s="94" t="s">
        <v>32</v>
      </c>
      <c r="H11" s="94">
        <v>6200</v>
      </c>
      <c r="J11" s="94">
        <v>97.5</v>
      </c>
      <c r="K11" s="94">
        <v>1950</v>
      </c>
      <c r="L11" s="94">
        <v>4250</v>
      </c>
      <c r="M11" s="94">
        <v>8.5</v>
      </c>
      <c r="N11" s="94">
        <v>4</v>
      </c>
      <c r="O11" s="94">
        <v>9</v>
      </c>
    </row>
    <row r="12" spans="1:15">
      <c r="A12" s="94">
        <v>9</v>
      </c>
      <c r="F12" s="94">
        <v>9</v>
      </c>
      <c r="G12" s="94" t="s">
        <v>13</v>
      </c>
      <c r="H12" s="94">
        <v>5940</v>
      </c>
      <c r="J12" s="94">
        <v>109.5</v>
      </c>
      <c r="K12" s="94">
        <v>2190</v>
      </c>
      <c r="L12" s="94">
        <v>3750</v>
      </c>
      <c r="M12" s="94">
        <v>6</v>
      </c>
      <c r="N12" s="94">
        <v>8</v>
      </c>
      <c r="O12" s="94">
        <v>3.5</v>
      </c>
    </row>
    <row r="13" spans="1:15">
      <c r="A13" s="94">
        <v>10</v>
      </c>
      <c r="F13" s="94">
        <v>10</v>
      </c>
      <c r="G13" s="94" t="s">
        <v>26</v>
      </c>
      <c r="H13" s="94">
        <v>4760</v>
      </c>
      <c r="J13" s="94">
        <v>115.5</v>
      </c>
      <c r="K13" s="94">
        <v>2310</v>
      </c>
      <c r="L13" s="94">
        <v>2450</v>
      </c>
      <c r="M13" s="94">
        <v>3</v>
      </c>
      <c r="N13" s="94">
        <v>4</v>
      </c>
      <c r="O13" s="94">
        <v>7.5</v>
      </c>
    </row>
    <row r="14" spans="1:15">
      <c r="A14" s="94">
        <v>11</v>
      </c>
      <c r="F14" s="94">
        <v>11</v>
      </c>
      <c r="G14" s="94" t="s">
        <v>34</v>
      </c>
      <c r="H14" s="94">
        <v>3710</v>
      </c>
      <c r="J14" s="94">
        <v>68</v>
      </c>
      <c r="K14" s="94">
        <v>1360</v>
      </c>
      <c r="L14" s="94">
        <v>2350</v>
      </c>
      <c r="M14" s="94">
        <v>3</v>
      </c>
      <c r="N14" s="94">
        <v>5</v>
      </c>
      <c r="O14" s="94">
        <v>4.5</v>
      </c>
    </row>
    <row r="15" spans="1:15">
      <c r="A15" s="94">
        <v>12</v>
      </c>
      <c r="F15" s="94">
        <v>12</v>
      </c>
      <c r="G15" s="94" t="s">
        <v>27</v>
      </c>
      <c r="H15" s="94">
        <v>3600</v>
      </c>
      <c r="J15" s="94">
        <v>80</v>
      </c>
      <c r="K15" s="94">
        <v>1600</v>
      </c>
      <c r="L15" s="94">
        <v>2000</v>
      </c>
      <c r="M15" s="94">
        <v>2</v>
      </c>
      <c r="N15" s="94">
        <v>4.5</v>
      </c>
      <c r="O15" s="94">
        <v>5</v>
      </c>
    </row>
    <row r="16" spans="1:15">
      <c r="A16" s="94">
        <v>13</v>
      </c>
      <c r="F16" s="94">
        <v>13</v>
      </c>
      <c r="G16" s="94" t="s">
        <v>31</v>
      </c>
      <c r="H16" s="94">
        <v>3340</v>
      </c>
      <c r="J16" s="94">
        <v>57</v>
      </c>
      <c r="K16" s="94">
        <v>1140</v>
      </c>
      <c r="L16" s="94">
        <v>2200</v>
      </c>
      <c r="M16" s="94">
        <v>4.5</v>
      </c>
      <c r="N16" s="94">
        <v>2.5</v>
      </c>
      <c r="O16" s="94">
        <v>3.5</v>
      </c>
    </row>
    <row r="17" spans="1:15">
      <c r="A17" s="94">
        <v>14</v>
      </c>
      <c r="F17" s="94">
        <v>14</v>
      </c>
      <c r="G17" s="94" t="s">
        <v>33</v>
      </c>
      <c r="H17" s="94">
        <v>2150</v>
      </c>
      <c r="J17" s="94">
        <v>45</v>
      </c>
      <c r="K17" s="94">
        <v>900</v>
      </c>
      <c r="L17" s="94">
        <v>1250</v>
      </c>
      <c r="M17" s="94">
        <v>1.5</v>
      </c>
      <c r="N17" s="94">
        <v>2.5</v>
      </c>
      <c r="O17" s="94">
        <v>3</v>
      </c>
    </row>
    <row r="18" spans="1:15">
      <c r="A18" s="94">
        <v>15</v>
      </c>
      <c r="F18" s="94">
        <v>15</v>
      </c>
      <c r="G18" s="94" t="s">
        <v>30</v>
      </c>
      <c r="H18" s="94">
        <v>1640</v>
      </c>
      <c r="J18" s="94">
        <v>39.5</v>
      </c>
      <c r="K18" s="94">
        <v>790</v>
      </c>
      <c r="L18" s="94">
        <v>850</v>
      </c>
      <c r="M18" s="94">
        <v>1.5</v>
      </c>
      <c r="N18" s="94">
        <v>1</v>
      </c>
      <c r="O18" s="94">
        <v>2</v>
      </c>
    </row>
    <row r="19" spans="1:15">
      <c r="A19" s="94">
        <v>16</v>
      </c>
      <c r="F19" s="94">
        <v>16</v>
      </c>
      <c r="G19" s="94" t="s">
        <v>135</v>
      </c>
      <c r="H19" s="94">
        <v>900</v>
      </c>
      <c r="J19" s="94">
        <v>20</v>
      </c>
      <c r="K19" s="94">
        <v>400</v>
      </c>
      <c r="L19" s="94">
        <v>500</v>
      </c>
      <c r="M19" s="94">
        <v>1</v>
      </c>
      <c r="N19" s="94">
        <v>0.5</v>
      </c>
      <c r="O19" s="94">
        <v>1</v>
      </c>
    </row>
    <row r="22" spans="1:15">
      <c r="F22" s="96" t="s">
        <v>147</v>
      </c>
      <c r="G22" s="96"/>
      <c r="H22" s="96"/>
      <c r="I22" s="96"/>
      <c r="J22" s="96"/>
      <c r="K22" s="96"/>
      <c r="L22" s="96"/>
      <c r="M22" s="96"/>
      <c r="N22" s="96"/>
      <c r="O22" s="96"/>
    </row>
    <row r="23" spans="1:15">
      <c r="F23" s="94" t="s">
        <v>133</v>
      </c>
      <c r="G23" s="94" t="s">
        <v>134</v>
      </c>
      <c r="H23" s="94" t="s">
        <v>136</v>
      </c>
      <c r="J23" s="94" t="s">
        <v>137</v>
      </c>
      <c r="K23" s="94" t="s">
        <v>138</v>
      </c>
      <c r="L23" s="94" t="s">
        <v>139</v>
      </c>
      <c r="M23" s="94" t="s">
        <v>140</v>
      </c>
    </row>
    <row r="24" spans="1:15">
      <c r="L24" s="94" t="s">
        <v>141</v>
      </c>
      <c r="M24" s="94" t="s">
        <v>142</v>
      </c>
      <c r="N24" s="94" t="s">
        <v>143</v>
      </c>
      <c r="O24" s="94" t="s">
        <v>144</v>
      </c>
    </row>
    <row r="25" spans="1:15">
      <c r="G25" s="94" t="s">
        <v>1</v>
      </c>
      <c r="H25" s="94">
        <v>11220</v>
      </c>
      <c r="J25" s="94">
        <v>203.5</v>
      </c>
      <c r="K25" s="94">
        <f>SUM(J25)*20</f>
        <v>4070</v>
      </c>
      <c r="L25" s="94">
        <f>Sheet1!D31</f>
        <v>6900</v>
      </c>
      <c r="M25" s="94">
        <f>Sheet1!C29</f>
        <v>11</v>
      </c>
      <c r="N25" s="94">
        <f>Sheet1!E29</f>
        <v>9</v>
      </c>
      <c r="O25" s="94">
        <f>Sheet1!G29</f>
        <v>18</v>
      </c>
    </row>
    <row r="26" spans="1:15">
      <c r="G26" s="94" t="s">
        <v>0</v>
      </c>
      <c r="H26" s="94">
        <v>11170</v>
      </c>
      <c r="J26" s="94">
        <v>216</v>
      </c>
      <c r="K26" s="94">
        <f t="shared" ref="K26:K40" si="0">SUM(J26)*20</f>
        <v>4320</v>
      </c>
      <c r="L26" s="94">
        <f>Sheet1!D59</f>
        <v>7100</v>
      </c>
      <c r="M26" s="94">
        <f>Sheet1!C57</f>
        <v>12.5</v>
      </c>
      <c r="N26" s="94">
        <f>Sheet1!E57</f>
        <v>9.5</v>
      </c>
      <c r="O26" s="94">
        <f>Sheet1!G57</f>
        <v>14.5</v>
      </c>
    </row>
    <row r="27" spans="1:15">
      <c r="G27" s="94" t="s">
        <v>16</v>
      </c>
      <c r="H27" s="94">
        <v>8610</v>
      </c>
      <c r="J27" s="94">
        <v>155.5</v>
      </c>
      <c r="K27" s="94">
        <f t="shared" si="0"/>
        <v>3110</v>
      </c>
      <c r="L27" s="94">
        <v>5500</v>
      </c>
      <c r="M27" s="94">
        <v>9</v>
      </c>
      <c r="N27" s="94">
        <v>6.5</v>
      </c>
      <c r="O27" s="94">
        <v>15</v>
      </c>
    </row>
    <row r="28" spans="1:15">
      <c r="G28" s="94" t="s">
        <v>29</v>
      </c>
      <c r="H28" s="94">
        <v>8450</v>
      </c>
      <c r="J28" s="94">
        <v>160</v>
      </c>
      <c r="K28" s="94">
        <f t="shared" si="0"/>
        <v>3200</v>
      </c>
      <c r="L28" s="94">
        <v>5250</v>
      </c>
      <c r="M28" s="94">
        <v>7.5</v>
      </c>
      <c r="N28" s="94">
        <v>10</v>
      </c>
      <c r="O28" s="94">
        <v>10</v>
      </c>
    </row>
    <row r="29" spans="1:15">
      <c r="G29" s="94" t="s">
        <v>14</v>
      </c>
      <c r="H29" s="94">
        <v>8230</v>
      </c>
      <c r="J29" s="94">
        <v>161.5</v>
      </c>
      <c r="K29" s="94">
        <f t="shared" si="0"/>
        <v>3230</v>
      </c>
      <c r="L29" s="94">
        <v>5000</v>
      </c>
      <c r="M29" s="94">
        <v>7</v>
      </c>
      <c r="N29" s="94">
        <v>9.5</v>
      </c>
      <c r="O29" s="94">
        <v>10</v>
      </c>
    </row>
    <row r="30" spans="1:15">
      <c r="G30" s="94" t="s">
        <v>28</v>
      </c>
      <c r="H30" s="94">
        <v>7830</v>
      </c>
      <c r="J30" s="94">
        <v>159</v>
      </c>
      <c r="K30" s="94">
        <f t="shared" si="0"/>
        <v>3180</v>
      </c>
      <c r="L30" s="94">
        <v>4650</v>
      </c>
      <c r="M30" s="94">
        <v>7</v>
      </c>
      <c r="N30" s="94">
        <v>7</v>
      </c>
      <c r="O30" s="94">
        <v>11.5</v>
      </c>
    </row>
    <row r="31" spans="1:15">
      <c r="G31" s="94" t="s">
        <v>15</v>
      </c>
      <c r="H31" s="94">
        <v>6770</v>
      </c>
      <c r="J31" s="94">
        <v>158.5</v>
      </c>
      <c r="K31" s="94">
        <f t="shared" si="0"/>
        <v>3170</v>
      </c>
      <c r="L31" s="94">
        <v>3600</v>
      </c>
      <c r="M31" s="94">
        <v>5</v>
      </c>
      <c r="N31" s="94">
        <v>6.5</v>
      </c>
      <c r="O31" s="94">
        <v>8</v>
      </c>
    </row>
    <row r="32" spans="1:15">
      <c r="G32" s="94" t="s">
        <v>32</v>
      </c>
      <c r="H32" s="94">
        <v>6200</v>
      </c>
      <c r="J32" s="94">
        <v>97.5</v>
      </c>
      <c r="K32" s="94">
        <f t="shared" si="0"/>
        <v>1950</v>
      </c>
      <c r="L32" s="94">
        <v>4250</v>
      </c>
      <c r="M32" s="94">
        <v>8.5</v>
      </c>
      <c r="N32" s="94">
        <v>4</v>
      </c>
      <c r="O32" s="94">
        <v>9</v>
      </c>
    </row>
    <row r="33" spans="7:15">
      <c r="G33" s="94" t="s">
        <v>13</v>
      </c>
      <c r="H33" s="94">
        <v>5940</v>
      </c>
      <c r="J33" s="94">
        <v>109.5</v>
      </c>
      <c r="K33" s="94">
        <f t="shared" si="0"/>
        <v>2190</v>
      </c>
      <c r="L33" s="94">
        <v>3750</v>
      </c>
      <c r="M33" s="94">
        <v>6</v>
      </c>
      <c r="N33" s="94">
        <v>8</v>
      </c>
      <c r="O33" s="94">
        <v>3.5</v>
      </c>
    </row>
    <row r="34" spans="7:15">
      <c r="G34" s="94" t="s">
        <v>26</v>
      </c>
      <c r="H34" s="94">
        <v>4760</v>
      </c>
      <c r="J34" s="94">
        <v>115.5</v>
      </c>
      <c r="K34" s="94">
        <f t="shared" si="0"/>
        <v>2310</v>
      </c>
      <c r="L34" s="94">
        <v>2450</v>
      </c>
      <c r="M34" s="94">
        <v>3</v>
      </c>
      <c r="N34" s="94">
        <v>4</v>
      </c>
      <c r="O34" s="94">
        <v>7.5</v>
      </c>
    </row>
    <row r="35" spans="7:15">
      <c r="G35" s="94" t="s">
        <v>34</v>
      </c>
      <c r="H35" s="94">
        <v>3710</v>
      </c>
      <c r="J35" s="94">
        <v>68</v>
      </c>
      <c r="K35" s="94">
        <f t="shared" si="0"/>
        <v>1360</v>
      </c>
      <c r="L35" s="94">
        <v>2350</v>
      </c>
      <c r="M35" s="94">
        <v>3</v>
      </c>
      <c r="N35" s="94">
        <v>5</v>
      </c>
      <c r="O35" s="94">
        <v>4.5</v>
      </c>
    </row>
    <row r="36" spans="7:15">
      <c r="G36" s="94" t="s">
        <v>27</v>
      </c>
      <c r="H36" s="94">
        <v>3600</v>
      </c>
      <c r="J36" s="94">
        <v>80</v>
      </c>
      <c r="K36" s="94">
        <f t="shared" si="0"/>
        <v>1600</v>
      </c>
      <c r="L36" s="94">
        <v>2000</v>
      </c>
      <c r="M36" s="94">
        <v>2</v>
      </c>
      <c r="N36" s="94">
        <v>4.5</v>
      </c>
      <c r="O36" s="94">
        <v>5</v>
      </c>
    </row>
    <row r="37" spans="7:15">
      <c r="G37" s="94" t="s">
        <v>31</v>
      </c>
      <c r="H37" s="94">
        <v>3340</v>
      </c>
      <c r="J37" s="94">
        <v>57</v>
      </c>
      <c r="K37" s="94">
        <f t="shared" si="0"/>
        <v>1140</v>
      </c>
      <c r="L37" s="94">
        <v>2200</v>
      </c>
      <c r="M37" s="94">
        <v>4.5</v>
      </c>
      <c r="N37" s="94">
        <v>2.5</v>
      </c>
      <c r="O37" s="94">
        <v>3.5</v>
      </c>
    </row>
    <row r="38" spans="7:15">
      <c r="G38" s="94" t="s">
        <v>33</v>
      </c>
      <c r="H38" s="94">
        <v>2150</v>
      </c>
      <c r="J38" s="94">
        <v>45</v>
      </c>
      <c r="K38" s="94">
        <f t="shared" si="0"/>
        <v>900</v>
      </c>
      <c r="L38" s="94">
        <v>1250</v>
      </c>
      <c r="M38" s="94">
        <v>1.5</v>
      </c>
      <c r="N38" s="94">
        <v>2.5</v>
      </c>
      <c r="O38" s="94">
        <v>3</v>
      </c>
    </row>
    <row r="39" spans="7:15">
      <c r="G39" s="94" t="s">
        <v>30</v>
      </c>
      <c r="H39" s="94">
        <v>1640</v>
      </c>
      <c r="J39" s="94">
        <v>39.5</v>
      </c>
      <c r="K39" s="94">
        <f t="shared" si="0"/>
        <v>790</v>
      </c>
      <c r="L39" s="94">
        <v>850</v>
      </c>
      <c r="M39" s="94">
        <v>1.5</v>
      </c>
      <c r="N39" s="94">
        <v>1</v>
      </c>
      <c r="O39" s="94">
        <v>2</v>
      </c>
    </row>
    <row r="40" spans="7:15">
      <c r="G40" s="94" t="s">
        <v>135</v>
      </c>
      <c r="H40" s="94">
        <v>900</v>
      </c>
      <c r="J40" s="94">
        <v>20</v>
      </c>
      <c r="K40" s="94">
        <f t="shared" si="0"/>
        <v>400</v>
      </c>
      <c r="L40" s="94">
        <v>500</v>
      </c>
      <c r="M40" s="94">
        <v>1</v>
      </c>
      <c r="N40" s="94">
        <v>0.5</v>
      </c>
      <c r="O40" s="94">
        <v>1</v>
      </c>
    </row>
  </sheetData>
  <sortState xmlns:xlrd2="http://schemas.microsoft.com/office/spreadsheetml/2017/richdata2" ref="A4:C19">
    <sortCondition descending="1" ref="C4:C19"/>
  </sortState>
  <mergeCells count="2">
    <mergeCell ref="F1:O1"/>
    <mergeCell ref="F22:O2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오근택</cp:lastModifiedBy>
  <cp:lastPrinted>2019-06-25T01:25:00Z</cp:lastPrinted>
  <dcterms:created xsi:type="dcterms:W3CDTF">2019-06-17T14:11:56Z</dcterms:created>
  <dcterms:modified xsi:type="dcterms:W3CDTF">2022-06-24T11:49:10Z</dcterms:modified>
</cp:coreProperties>
</file>